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RCP\TENDER 7\TENDER 7 DEL 2\4.ПРЕДМЕР-ПРЕСМЕТКА\"/>
    </mc:Choice>
  </mc:AlternateContent>
  <bookViews>
    <workbookView xWindow="7980" yWindow="750" windowWidth="20295" windowHeight="14820" activeTab="1"/>
  </bookViews>
  <sheets>
    <sheet name="Општина Могила" sheetId="8" r:id="rId1"/>
    <sheet name="Општина Новаци" sheetId="2" r:id="rId2"/>
    <sheet name="Тендер7-Дел 2-Рекапитулар" sheetId="3" r:id="rId3"/>
  </sheets>
  <externalReferences>
    <externalReference r:id="rId4"/>
    <externalReference r:id="rId5"/>
  </externalReferences>
  <definedNames>
    <definedName name="bazag2" localSheetId="0">[1]Baza!$B$1:$D$82</definedName>
    <definedName name="bazag2">[2]Baza!$B$1:$D$82</definedName>
    <definedName name="_xlnm.Print_Area" localSheetId="0">'Општина Могила'!$A$1:$H$163</definedName>
    <definedName name="_xlnm.Print_Area" localSheetId="1">'Општина Новаци'!$A$1:$H$183</definedName>
    <definedName name="_xlnm.Print_Area" localSheetId="2">'Тендер7-Дел 2-Рекапитулар'!$A$1:$J$12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2" i="2" l="1"/>
  <c r="H160" i="2"/>
  <c r="H159" i="2"/>
  <c r="H157" i="2"/>
  <c r="H156" i="2"/>
  <c r="H155" i="2"/>
  <c r="H154" i="2"/>
  <c r="H153" i="2"/>
  <c r="H145" i="8"/>
  <c r="H144" i="8"/>
  <c r="H143" i="8"/>
  <c r="H142" i="8"/>
  <c r="H140" i="8"/>
  <c r="H139" i="8"/>
  <c r="H137" i="8"/>
  <c r="H136" i="8"/>
  <c r="H135" i="8"/>
  <c r="H134" i="8"/>
  <c r="H133" i="8"/>
  <c r="H132" i="8"/>
  <c r="H131" i="8"/>
  <c r="H70" i="8"/>
  <c r="H69" i="8"/>
  <c r="H68" i="8"/>
  <c r="H67" i="8"/>
  <c r="H65" i="8"/>
  <c r="H64" i="8"/>
  <c r="H62" i="8"/>
  <c r="H61" i="8"/>
  <c r="H60" i="8"/>
  <c r="H59" i="8"/>
  <c r="H58" i="8"/>
  <c r="H57" i="8"/>
  <c r="H56" i="8"/>
  <c r="H146" i="8" l="1"/>
  <c r="H163" i="2"/>
  <c r="H71" i="8"/>
  <c r="H127" i="8"/>
  <c r="H126" i="8"/>
  <c r="H123" i="8"/>
  <c r="H122" i="8"/>
  <c r="H121" i="8"/>
  <c r="H120" i="8"/>
  <c r="H119" i="8"/>
  <c r="H116" i="8"/>
  <c r="H115" i="8"/>
  <c r="H114" i="8"/>
  <c r="H113" i="8"/>
  <c r="H110" i="8"/>
  <c r="H109" i="8"/>
  <c r="H108" i="8"/>
  <c r="H107" i="8"/>
  <c r="H106" i="8"/>
  <c r="H105" i="8"/>
  <c r="H128" i="8" l="1"/>
  <c r="H152" i="8" s="1"/>
  <c r="H124" i="8"/>
  <c r="H151" i="8" s="1"/>
  <c r="H111" i="8"/>
  <c r="H149" i="8" s="1"/>
  <c r="H153" i="8"/>
  <c r="H117" i="8"/>
  <c r="H150" i="8" s="1"/>
  <c r="H52" i="8"/>
  <c r="H48" i="8"/>
  <c r="H36" i="8"/>
  <c r="H51" i="8"/>
  <c r="H47" i="8"/>
  <c r="H46" i="8"/>
  <c r="H43" i="8"/>
  <c r="H42" i="8"/>
  <c r="H41" i="8"/>
  <c r="H40" i="8"/>
  <c r="H39" i="8"/>
  <c r="H35" i="8"/>
  <c r="H34" i="8"/>
  <c r="H33" i="8"/>
  <c r="H32" i="8"/>
  <c r="H29" i="8"/>
  <c r="H28" i="8"/>
  <c r="H27" i="8"/>
  <c r="H26" i="8"/>
  <c r="H25" i="8"/>
  <c r="H24" i="8"/>
  <c r="H154" i="8" l="1"/>
  <c r="H159" i="8" s="1"/>
  <c r="H9" i="3" s="1"/>
  <c r="H30" i="8"/>
  <c r="H74" i="8" s="1"/>
  <c r="H79" i="8"/>
  <c r="H53" i="8"/>
  <c r="H78" i="8" s="1"/>
  <c r="H49" i="8"/>
  <c r="H77" i="8" s="1"/>
  <c r="H44" i="8"/>
  <c r="H76" i="8" s="1"/>
  <c r="H37" i="8"/>
  <c r="H75" i="8" s="1"/>
  <c r="I9" i="3" l="1"/>
  <c r="J9" i="3" s="1"/>
  <c r="H80" i="8"/>
  <c r="H158" i="8" s="1"/>
  <c r="H8" i="3" l="1"/>
  <c r="H10" i="3" s="1"/>
  <c r="H160" i="8"/>
  <c r="H171" i="2" l="1"/>
  <c r="H138" i="2"/>
  <c r="H137" i="2"/>
  <c r="H133" i="2"/>
  <c r="H132" i="2"/>
  <c r="H131" i="2"/>
  <c r="H130" i="2"/>
  <c r="H127" i="2"/>
  <c r="H126" i="2"/>
  <c r="H125" i="2"/>
  <c r="H124" i="2"/>
  <c r="H119" i="2"/>
  <c r="H118" i="2"/>
  <c r="H114" i="2"/>
  <c r="H113" i="2"/>
  <c r="H112" i="2"/>
  <c r="H111" i="2"/>
  <c r="H108" i="2"/>
  <c r="H107" i="2"/>
  <c r="H106" i="2"/>
  <c r="H105" i="2"/>
  <c r="H139" i="2" l="1"/>
  <c r="H109" i="2"/>
  <c r="H120" i="2"/>
  <c r="H134" i="2"/>
  <c r="H128" i="2"/>
  <c r="H115" i="2"/>
  <c r="H121" i="2" l="1"/>
  <c r="H140" i="2"/>
  <c r="H141" i="2" l="1"/>
  <c r="H169" i="2" s="1"/>
  <c r="H149" i="2"/>
  <c r="H148" i="2"/>
  <c r="H147" i="2"/>
  <c r="H146" i="2"/>
  <c r="H145" i="2"/>
  <c r="H144" i="2"/>
  <c r="H143" i="2"/>
  <c r="H99" i="2"/>
  <c r="H98" i="2"/>
  <c r="H97" i="2"/>
  <c r="H96" i="2"/>
  <c r="H95" i="2"/>
  <c r="H94" i="2"/>
  <c r="H93" i="2"/>
  <c r="H90" i="2"/>
  <c r="H89" i="2"/>
  <c r="H88" i="2"/>
  <c r="H87" i="2"/>
  <c r="H86" i="2"/>
  <c r="H85" i="2"/>
  <c r="H82" i="2"/>
  <c r="H81" i="2"/>
  <c r="H80" i="2"/>
  <c r="H79" i="2"/>
  <c r="H78" i="2"/>
  <c r="H50" i="2"/>
  <c r="H52" i="2"/>
  <c r="H53" i="2"/>
  <c r="H42" i="2"/>
  <c r="H91" i="2" l="1"/>
  <c r="H167" i="2" s="1"/>
  <c r="H150" i="2"/>
  <c r="H170" i="2" s="1"/>
  <c r="H100" i="2"/>
  <c r="H168" i="2" s="1"/>
  <c r="H83" i="2"/>
  <c r="H166" i="2" s="1"/>
  <c r="I8" i="3"/>
  <c r="H51" i="2"/>
  <c r="J8" i="3" l="1"/>
  <c r="J10" i="3" s="1"/>
  <c r="I10" i="3"/>
  <c r="H25" i="2"/>
  <c r="H26" i="2"/>
  <c r="H27" i="2"/>
  <c r="H28" i="2"/>
  <c r="H29" i="2"/>
  <c r="H59" i="2" l="1"/>
  <c r="H60" i="2"/>
  <c r="H61" i="2"/>
  <c r="H62" i="2"/>
  <c r="H63" i="2"/>
  <c r="H64" i="2"/>
  <c r="H58" i="2"/>
  <c r="H65" i="2" l="1"/>
  <c r="H45" i="2"/>
  <c r="H46" i="2"/>
  <c r="H43" i="2"/>
  <c r="H44" i="2"/>
  <c r="H41" i="2"/>
  <c r="H32" i="2"/>
  <c r="H55" i="2"/>
  <c r="H54" i="2"/>
  <c r="H49" i="2"/>
  <c r="H40" i="2"/>
  <c r="H37" i="2"/>
  <c r="H36" i="2"/>
  <c r="H35" i="2"/>
  <c r="H34" i="2"/>
  <c r="H33" i="2"/>
  <c r="H24" i="2"/>
  <c r="H56" i="2" l="1"/>
  <c r="H72" i="2"/>
  <c r="H165" i="2"/>
  <c r="H47" i="2"/>
  <c r="H38" i="2"/>
  <c r="H30" i="2"/>
  <c r="H172" i="2" l="1"/>
  <c r="H176" i="2" s="1"/>
  <c r="H6" i="3" s="1"/>
  <c r="I6" i="3" s="1"/>
  <c r="J6" i="3" s="1"/>
  <c r="H71" i="2"/>
  <c r="H70" i="2"/>
  <c r="H69" i="2"/>
  <c r="H68" i="2"/>
  <c r="H73" i="2" s="1"/>
  <c r="H175" i="2" s="1"/>
  <c r="H177" i="2" l="1"/>
  <c r="H5" i="3"/>
  <c r="H7" i="3" s="1"/>
  <c r="H11" i="3" s="1"/>
  <c r="I5" i="3" l="1"/>
  <c r="I7" i="3" s="1"/>
  <c r="J5" i="3" l="1"/>
  <c r="J7" i="3" s="1"/>
  <c r="I11" i="3"/>
  <c r="J11" i="3" s="1"/>
  <c r="J12" i="3" s="1"/>
</calcChain>
</file>

<file path=xl/sharedStrings.xml><?xml version="1.0" encoding="utf-8"?>
<sst xmlns="http://schemas.openxmlformats.org/spreadsheetml/2006/main" count="671" uniqueCount="276">
  <si>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</si>
  <si>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</si>
  <si>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</si>
  <si>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</si>
  <si>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</si>
  <si>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</si>
  <si>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</si>
  <si>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</si>
  <si>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</si>
  <si>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</si>
  <si>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</si>
  <si>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</si>
  <si>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</si>
  <si>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</si>
  <si>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</si>
  <si>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</si>
  <si>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</si>
  <si>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</si>
  <si>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</si>
  <si>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</si>
  <si>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</si>
  <si>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</si>
  <si>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</si>
  <si>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</si>
  <si>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</si>
  <si>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</si>
  <si>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</si>
  <si>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</si>
  <si>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</si>
  <si>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</si>
  <si>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</si>
  <si>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</si>
  <si>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</si>
  <si>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</si>
  <si>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</si>
  <si>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</si>
  <si>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</si>
  <si>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</si>
  <si>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</si>
  <si>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</si>
  <si>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</si>
  <si>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</si>
  <si>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</si>
  <si>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</si>
  <si>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</si>
  <si>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4.ГOРЕН СТРОЈ</t>
  </si>
  <si>
    <t>4.ВКУПНО ЗА ГОРЕН СТРОЈ:</t>
  </si>
  <si>
    <t>ВКУПНО за 1. ОПШТИ РАБОТИ:</t>
  </si>
  <si>
    <t>ВКУПНО за 2. ПРИПРЕМНИ РАБОТИ:</t>
  </si>
  <si>
    <t>ВКУПНО за 3. ДОЛЕН СТРОЈ:</t>
  </si>
  <si>
    <t>ВКУПНО за 4. ГОРЕН СТРОЈ</t>
  </si>
  <si>
    <t xml:space="preserve"> </t>
  </si>
  <si>
    <t>Тех. Спе.</t>
  </si>
  <si>
    <t>1.3.1            1.3.4</t>
  </si>
  <si>
    <t>1.ВКУПНО  ЗА ОПШТИ РАБОТИ</t>
  </si>
  <si>
    <t>Изработка на сообраќаен проект за времена измена на режим за сообраќај</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</si>
  <si>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</si>
  <si>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</si>
  <si>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</si>
  <si>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</si>
  <si>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</si>
  <si>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</si>
  <si>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</si>
  <si>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</si>
  <si>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</si>
  <si>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</si>
  <si>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2.5</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</si>
  <si>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</si>
  <si>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</si>
  <si>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</si>
  <si>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</si>
  <si>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</si>
  <si>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</si>
  <si>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</si>
  <si>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</si>
  <si>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2.64</t>
  </si>
  <si>
    <t>Набавка, транспорт и вградување на битуменска емулзија од 0.3-0.5 кг/м2 врз претходно исчистена и обеспрашена површина.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</si>
  <si>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</si>
  <si>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Индуструска Новопроектирана улица 1 од км 0+000,00 до км 0+554,50</t>
  </si>
  <si>
    <t>2.2 Обележување и осигурање на трасата</t>
  </si>
  <si>
    <t>Попречно сечење на постоечки асфалт d=12 см</t>
  </si>
  <si>
    <t>Дислокација на улично осветлување со утовар и транспорт до одлагалиште по избор на
Инвеститорот</t>
  </si>
  <si>
    <t>Рушење на постоечки асфалт од коловоз d=10см
со утовар и транспорт до локација или депонија посочена од страна на Инвеститорот-
Општината.</t>
  </si>
  <si>
    <t>Машински ископ до кота на вградување на
тампон и ископ на дренажен ров со одвоз на
матетијал во депонија до 8км (коти според
проект)</t>
  </si>
  <si>
    <t>Изработка на подтло со машинско валирање и
набивање, до постигнување модул на
стисливост Ms со плоча Ф300 mm, најмалку:
- 20МPa кај тло од кохерентен материјал, со
мин. 98% на збиеност според СПТ
- 25Mpa кај тло од некохерентен материјал, со
мин. 100% на збиеност според СПТ</t>
  </si>
  <si>
    <t>Изработка на насип комплет со набавка и
транспорт на потребниот материјал</t>
  </si>
  <si>
    <t>Планирање и валирање на постелка</t>
  </si>
  <si>
    <t>Набавка,транспорт и вградување на подобрена
постелка од шљунковит песоклив материјал во
слоеви до д=60см</t>
  </si>
  <si>
    <t>Нивелирање на постоечките капаци од
постоечки шахти до кота на асфалт</t>
  </si>
  <si>
    <t>Чистење и оформување на постојани земјани
канафки и канали</t>
  </si>
  <si>
    <t>3,2</t>
  </si>
  <si>
    <t>3,3</t>
  </si>
  <si>
    <t>3,4</t>
  </si>
  <si>
    <t>3,6</t>
  </si>
  <si>
    <t>3,6x</t>
  </si>
  <si>
    <t>3,10,10</t>
  </si>
  <si>
    <t>3,13</t>
  </si>
  <si>
    <t>4,1</t>
  </si>
  <si>
    <t>4,2</t>
  </si>
  <si>
    <t>4,3</t>
  </si>
  <si>
    <t>4,62</t>
  </si>
  <si>
    <t>4,9</t>
  </si>
  <si>
    <t>5,x</t>
  </si>
  <si>
    <t>6.x</t>
  </si>
  <si>
    <t>m3</t>
  </si>
  <si>
    <t>Набавка,транспорт и вградување на тампонски
слој од дробен камен матeријал за коловоз и
тротоар до потребна збиеност</t>
  </si>
  <si>
    <t>Набавка,транспорт и вградување на
битуминизиран носив слој БНС 22cA d=7см</t>
  </si>
  <si>
    <t>Набавка транспорт и вградување на АБ 11c
d=4см.</t>
  </si>
  <si>
    <t>Набавка, транспорт и вгардување на бетонски
павер елементи за тротоар поставен на ситен
песок од 5см</t>
  </si>
  <si>
    <t>Набавка, транспорт и вградување на бетонски
рабник за тротоар, со димензии 18/24/100 MB40 заедно со бетонска подлога MБ20</t>
  </si>
  <si>
    <t>Набавка,транспорт и врадување на бетонски
рабници за тротоар со димензии 6/20/100 МБ40
заедно со бетонска подлога МБ20</t>
  </si>
  <si>
    <t>5. ПОПРЕЧНИ ПРЕМИНИ ЗА ИНСТАЛАЦИИ:</t>
  </si>
  <si>
    <t>5.ВКУПНО ЗА ПОПРЕЧНИ ПРЕМИНИ ЗА ИНСТАЛАЦИИ:</t>
  </si>
  <si>
    <t>ВКУПНО за 5. ПОПРЕЧНИ ПРЕМИНИ ЗА ИНСТАЛАЦИИ:</t>
  </si>
  <si>
    <t>РЕКАПИТУЛАР - Индустриска Новопроектирана улица 1 од км 0+000,00 до км 0+554,50</t>
  </si>
  <si>
    <t>5.1x</t>
  </si>
  <si>
    <t>5.2x</t>
  </si>
  <si>
    <t>5.3x</t>
  </si>
  <si>
    <t>5.4x</t>
  </si>
  <si>
    <t>5.5x</t>
  </si>
  <si>
    <t>5.6x</t>
  </si>
  <si>
    <t>5.7x</t>
  </si>
  <si>
    <t>Машински ископ на ров за поставување на
попречни премини за инсталации со утовар и
транспорт на вишокот земја на оддалеченост од 8км до депонија</t>
  </si>
  <si>
    <t>Набавка, транспорт и вградување на ПВЦ цевки
Ф 120 СН8 во ровови за попречни премини за
инсталации кај крстосници и на секои 100 метри под должина на трасата со заштита на краевите на цевките со пвц капак и фолија</t>
  </si>
  <si>
    <t>Набавка, транспорт и поставување на песок со
дебелина д=10см под ПВЦ цевки во ровови за
инсталации</t>
  </si>
  <si>
    <t>Набавка, транспорт и затрупување ровови за
инсталации со тампонски материјал од дробен
камен д=50см</t>
  </si>
  <si>
    <t>Набавка, транспорт и вградување на
предупредувачка лента над цевките на
попречните премини за инсталации</t>
  </si>
  <si>
    <t>Набавка, транспорт и изработка на клин за
стабилизација од тампонски материјал од
дробен камен д=25см</t>
  </si>
  <si>
    <t>Изработка на записник за местоположбата на
цевките за попречни премини за инсталации со
апсолутни координати(x,y,z)</t>
  </si>
  <si>
    <t>РЕКАПИТУЛАР - Индустриска Новопроектирана улица 2 од км 0+000,00 до км 0+443,04</t>
  </si>
  <si>
    <t>Рушење на постоечки бетонски огради со
парапет со утовар и транспорт до депонија по
избор на Изведувачот</t>
  </si>
  <si>
    <t>Машински ископ на земја III категорија за
оформување на профилот на каналот со
разастирање на материјалот во непосредна
близина</t>
  </si>
  <si>
    <t>3.ВКУПНО ЗА ЗЕМЈАНИ РАБОТИ:</t>
  </si>
  <si>
    <t>Изработка на насип по оформирање на профил
на каналот со набивање до потребна збиеност од 95% според Проктор</t>
  </si>
  <si>
    <t>Рачно планирање и оформување на подлогата на
дното според потребната геометрија со набивање</t>
  </si>
  <si>
    <t>Утовар, транспорт и истовар на депонија по
завршување на целокупниот ископ од земјаните
работи и извадена бетонска подлога дефинирана од Инвеститор на растојание 10 км</t>
  </si>
  <si>
    <t>4.ВКУПНО ЗА БЕТОНСКИ РАБОТИ:</t>
  </si>
  <si>
    <t>Изработка на подлога од посен бетон
МБ15 со дебелина d = 10,00 cm.</t>
  </si>
  <si>
    <t>Изработка на армирано бетонско дно од
хидротехнички бетон МБ30, В6, МР3 100, во
канпада од 4m, обработка на
површината до црн сјај и обезбедување на нега на бетонот. со странично шалување и
разшалување. Дебелина на дното d = 20,00 cm.</t>
  </si>
  <si>
    <t>Изработка на армирано бетонски ѕидови од
хидротехнички бетон МБ30, В6, МР3 100, во
канпада од 4m, со рачно набивање, обработка на површината до црн сјај и обезбедување на нега на бетонот. со странично шалување и
разшалување. . Дебелина на ѕидовите d =20,00
cm.</t>
  </si>
  <si>
    <t>Изработка на армирано бетонска плоча од
хидротехнички бетон МБ30, В6, МР3 100, во
канпада од 4m, со рачно набивање и
обезбедување на нега на бетонот. со шалување и разшалување. . Дебелина на плоча d = 20,00 cm.</t>
  </si>
  <si>
    <t>Набавка, транспорт, кроење и поставување на
бетонско железо- арматура со следните пресеци и маси.</t>
  </si>
  <si>
    <t>5.ВКУПНО ЗА АРМИРАЧКИ РАБОТИ:</t>
  </si>
  <si>
    <t>MAP 500/560, Q-283</t>
  </si>
  <si>
    <t>RA 400/500-2, Ø&lt;12</t>
  </si>
  <si>
    <t>кг</t>
  </si>
  <si>
    <t>4. АРМИРАЧКИ РАБОТИ:</t>
  </si>
  <si>
    <t>СЕ ВКУПНО (ден. без ДДВ):</t>
  </si>
  <si>
    <t xml:space="preserve"> Индустриска Новопроектирана улица 2 од км 0+000,00 до км 0+443,04</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</si>
  <si>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</si>
  <si>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1. ЗЕМЈАНИ РАБОТИ</t>
  </si>
  <si>
    <t>2.БЕТОНСКИ РАБОТИ</t>
  </si>
  <si>
    <t>3. АРМИРАЧКИ РАБОТИ:</t>
  </si>
  <si>
    <t>2.ВКУПНО ЗА БЕТОНСКИ РАБОТИ:</t>
  </si>
  <si>
    <t>1.ВКУПНО ЗА ЗЕМЈАНИ РАБОТИ:</t>
  </si>
  <si>
    <t>3.ВКУПНО ЗА АРМИРАЧКИ РАБОТИ:</t>
  </si>
  <si>
    <t>5.ВКУПНО ЗА ОДВОДНУВАЊЕ:</t>
  </si>
  <si>
    <t xml:space="preserve">2.2 </t>
  </si>
  <si>
    <t>2.3</t>
  </si>
  <si>
    <t>2.7</t>
  </si>
  <si>
    <t>ВКУПНО за 5. ОДВОДНУВАЊЕ</t>
  </si>
  <si>
    <t>5</t>
  </si>
  <si>
    <t>6</t>
  </si>
  <si>
    <t>ВКУПНО за 6. ПОПРЕЧНИ ПРЕМИНИ ЗА ИНСТАЛАЦИИ:</t>
  </si>
  <si>
    <t xml:space="preserve">АРМ.БЕТ. ПРОПУСТ  1 -  км 0+310,00 </t>
  </si>
  <si>
    <t>5. ОДВОДНУВАЊЕ</t>
  </si>
  <si>
    <t>ВКУПНО ЗА АРМ.БЕТОНСКИ ПРОПУСТ 1:</t>
  </si>
  <si>
    <t>АРМ.БЕТ. ПРОПУСТ  2 -  км  0+131,60 кон Улица 3</t>
  </si>
  <si>
    <t>5.ВКУПНО ОДВОДНУВАЊЕ:</t>
  </si>
  <si>
    <t>ВКУПНО ЗА АРМ.БЕТОНСКИ ПРОПУСТ 2:</t>
  </si>
  <si>
    <t>СЕ ВКУПНО</t>
  </si>
  <si>
    <t>РЕКАПИТУЛАР - Индустриска Новопроектирана улица 1 и улица 2</t>
  </si>
  <si>
    <t>СЕ ВКУПНО  за улица 2</t>
  </si>
  <si>
    <t>СЕ ВКУПНО  за улица 1</t>
  </si>
  <si>
    <t>ВКУПНО за УЛИЦА 1</t>
  </si>
  <si>
    <t>ВКУПНО за УЛИЦА 2</t>
  </si>
  <si>
    <t>СЕ ВКУПНО ЗА УЛИЦА 1 И УЛИЦА 2</t>
  </si>
  <si>
    <t>7. СООБРАЌАЈНА СИГНАЛИЗАЦИЈА И ОПРЕМА</t>
  </si>
  <si>
    <t>7.1 ВЕРТИКАЛНА СИГНАЛИЗАЦИЈА</t>
  </si>
  <si>
    <t>10.2</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</si>
  <si>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</si>
  <si>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Парче</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</si>
  <si>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</si>
  <si>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</si>
  <si>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со облик на правоаголник со димензии L=900 mm H=600 mm, класа на ретрорефлексија II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</si>
  <si>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</si>
  <si>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</si>
  <si>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</si>
  <si>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и опрема со бетон најмалку МБ20 и димензии најмалку 40/40/50 cm</t>
  </si>
  <si>
    <t>7.2 ХОРИЗОНТАЛНА СИГНАЛИЗАЦИЈА</t>
  </si>
  <si>
    <t>10.3</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</si>
  <si>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</si>
  <si>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и останати  рефлектирачки ознаки и натписи во бела боја</t>
  </si>
  <si>
    <t>7.3 СООБРАЌАЈНА ОПРЕМА</t>
  </si>
  <si>
    <t>10.6</t>
  </si>
  <si>
    <t>10.4</t>
  </si>
  <si>
    <t>Набавка, транспорт и поставување на опрема за означување на работ на коловоз -  Рефлектирачки тела на челична заштитна ограда</t>
  </si>
  <si>
    <t>ВКУПНО за 7. СООБРАЌАЈНА СИГНАЛИЗАЦИЈА И ОПРЕМА:</t>
  </si>
  <si>
    <t xml:space="preserve">РЕКОНСТРУКЦИЈА НА УЛИЦА с.ТРНОВЦИ </t>
  </si>
  <si>
    <t>2.2</t>
  </si>
  <si>
    <t>2.4</t>
  </si>
  <si>
    <t>Расчистување на трасата од грмушки,дрвја и корења</t>
  </si>
  <si>
    <t>Рушење на постоечки асфалт од коловоз d=10см со утовар и транспорт до локација или депонија посочена од страна на Инвеститорот-Општината.</t>
  </si>
  <si>
    <t>Попречно сечење на постоечки асфалт 
d=12 см</t>
  </si>
  <si>
    <t>Дислокација на постојни столбови за инсталации</t>
  </si>
  <si>
    <t>4.53</t>
  </si>
  <si>
    <t>3.2</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</si>
  <si>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</si>
  <si>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3.4</t>
  </si>
  <si>
    <t>Изработка на насип комплет со набавка и 
транспорт на потребниот материјал</t>
  </si>
  <si>
    <t>3.6</t>
  </si>
  <si>
    <t xml:space="preserve">Планирање и валирање на постелка </t>
  </si>
  <si>
    <t>3.10.10</t>
  </si>
  <si>
    <t>Нивелирање на постоечките капаци од постоечки шахти до кота на асфалт</t>
  </si>
  <si>
    <t>3.11</t>
  </si>
  <si>
    <t>Изработка на стабилизирана банкина изработена од материјал ист како Т.С. 4.1</t>
  </si>
  <si>
    <t>4.1</t>
  </si>
  <si>
    <t>Набавка,транспорт и вградување на тампонски слој од дробен камен матријал за коловоз dmin=30 см до потребна збиеност</t>
  </si>
  <si>
    <t>4.2</t>
  </si>
  <si>
    <t xml:space="preserve">Набавка,транспорт и вградување на битуминизиран носив слој БНXС 16  d=7см </t>
  </si>
  <si>
    <t>4.43</t>
  </si>
  <si>
    <t>Премачкување на слоевите на стар со нов асфалт со РБ200</t>
  </si>
  <si>
    <t>5. ОДВОДНУВАЊЕ:</t>
  </si>
  <si>
    <t>Набавка транспорт и вградување на бетонска каналета 50х50см МБ40 поставена на бетон МB20 со d=10см према Детал 1 од Предмер Пресметката</t>
  </si>
  <si>
    <t>3.4 Набавка транспорт и вградување на монтажни бетонски трапезни канали за одводнување (мерна единица м' -580)</t>
  </si>
  <si>
    <t>м'</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</si>
  <si>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</si>
  <si>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ВКУПНО за 5. ОДВОДНУВАЊЕ:</t>
  </si>
  <si>
    <t xml:space="preserve">Чистење на постоечки пропусти </t>
  </si>
  <si>
    <t xml:space="preserve">ВКУПНО </t>
  </si>
  <si>
    <t>РЕКАПИТУЛАР - Реконструкција на улица во с. Трновци</t>
  </si>
  <si>
    <t>6. СООБРАЌАЈНА СИГНАЛИЗАЦИЈА И ОПРЕМА</t>
  </si>
  <si>
    <t>6.1 ВЕРТИКАЛНА СИГНАЛИЗАЦИЈА</t>
  </si>
  <si>
    <t>6.2 ХОРИЗОНТАЛНА СИГНАЛИЗАЦИЈА</t>
  </si>
  <si>
    <t>6.3 СООБРАЌАЈНА ОПРЕМА</t>
  </si>
  <si>
    <t>РЕКОНСТРУКЦИЈА НА УЛИЦА во с.ШЕМНИЦА од стационажа 0+000,00 до стационажа 0+0460</t>
  </si>
  <si>
    <t>3.ВКУПНО ЗА ДОЛЕН СТРОЈ</t>
  </si>
  <si>
    <t>РЕКАПИТУЛАР - Реконструкција на дел од улица во с.Шемница</t>
  </si>
  <si>
    <t>ВКУПНО за Улица во с. Трновци</t>
  </si>
  <si>
    <t>ВКУПНО за Улица во с. Шемница</t>
  </si>
  <si>
    <t>РЕКАПИТУЛАР - за улици во с. Трновци и ул. Во с. Шемница</t>
  </si>
  <si>
    <r>
      <t>ВКУПНО ЗА ОПШТИНА</t>
    </r>
    <r>
      <rPr>
        <b/>
        <sz val="12"/>
        <color rgb="FF000000"/>
        <rFont val="StobiSerif Regular"/>
        <family val="3"/>
      </rPr>
      <t xml:space="preserve"> НОВАЦИ (</t>
    </r>
    <r>
      <rPr>
        <b/>
        <sz val="12"/>
        <color indexed="8"/>
        <rFont val="StobiSerif Regular"/>
        <family val="3"/>
      </rPr>
      <t>ден. без ДДВ):</t>
    </r>
  </si>
  <si>
    <r>
      <t>ВКУПНО ЗА ОПШТИНА</t>
    </r>
    <r>
      <rPr>
        <b/>
        <sz val="12"/>
        <color rgb="FF000000"/>
        <rFont val="StobiSerif Regular"/>
        <family val="3"/>
      </rPr>
      <t xml:space="preserve"> МОГИЛА (</t>
    </r>
    <r>
      <rPr>
        <b/>
        <sz val="12"/>
        <color indexed="8"/>
        <rFont val="StobiSerif Regular"/>
        <family val="3"/>
      </rPr>
      <t>ден. без ДДВ):</t>
    </r>
  </si>
  <si>
    <t>Предмер Пресметка  - Индустриска Новопроектирана улица 1 од км 0+000,00 до км 0+554,50</t>
  </si>
  <si>
    <t>Предмер Пресметка  - Индустриска Новопроектирана улица 2 од км 0+000,00 до км 0+443,04</t>
  </si>
  <si>
    <t>Предмер Пресметка  - Реконструкција на Улица во с. Трновци</t>
  </si>
  <si>
    <t>Предмер Пресметка  - Реконструкција на дел од Улица во с. Шемница</t>
  </si>
  <si>
    <t>5. СООБРАЌАЈНА СИГНАЛИЗАЦИЈА И ОПРЕМА</t>
  </si>
  <si>
    <t>5.1 ВЕРТИКАЛНА СИГНАЛИЗАЦИЈА</t>
  </si>
  <si>
    <t>5.2 ХОРИЗОНТАЛНА СИГНАЛИЗАЦИЈА</t>
  </si>
  <si>
    <t>5.3 СООБРАЌАЈНА ОПРЕМА</t>
  </si>
  <si>
    <t>5. ВКУПНО ЗА СООБРАЌАЈНА СИГНАЛИЗАЦИЈА И ОПРЕМА</t>
  </si>
  <si>
    <t>6. ВКУПНО ЗА СООБРАЌАЈНА СИГНАЛИЗАЦИЈА И ОПРЕМА</t>
  </si>
  <si>
    <t>6. ПОПРЕЧНИ ПРЕМИНИ ЗА ИНСТАЛАЦИИ:</t>
  </si>
  <si>
    <t>6.ВКУПНО ЗА ПОПРЕЧНИ ПРЕМИНИ ЗА ИНСТАЛАЦИИ:</t>
  </si>
  <si>
    <t>Рушење на постоечка жичана ограда со бетонски парапет ( L =  74м в= 1,5м и д= 25см )
со утовар и транспорт до депонија по избор на
Општината до 10км</t>
  </si>
  <si>
    <t xml:space="preserve">Дислокација на дрвени и бетонски бандери комплет со  со утовар и транспорт до одлагалиште по избор на Општината. </t>
  </si>
  <si>
    <t>Рушење на постоечки жичани огради со парапет
со утовар и транспорт до депонија по избор на
Општината до 10км</t>
  </si>
  <si>
    <t>Дислокација на дрвени и бетонски бандери со
утовар и транспорт до одлагалиште по избор на Општината</t>
  </si>
  <si>
    <r>
      <t>БАРАЊЕ ЗА ПОНУДИ - Тендер 7 - Дел 2 - АНЕКС 1
Реф. Бр.: LRCP-9034 и 9210 МК -RFB-A.2.1.7 - Тендер 7</t>
    </r>
    <r>
      <rPr>
        <b/>
        <sz val="12"/>
        <color indexed="10"/>
        <rFont val="StobiSerif Regular"/>
        <family val="3"/>
      </rPr>
      <t xml:space="preserve"> </t>
    </r>
    <r>
      <rPr>
        <b/>
        <sz val="12"/>
        <rFont val="StobiSerif Regular"/>
        <family val="3"/>
      </rPr>
      <t>-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</si>
  <si>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БАРАЊЕ ЗА ПОНУДИ - Тендер 7 - Дел  2
Реф. Бр.: LRCP-9034-MK-RFB-A.2.1.7 - Тендер 7</t>
    </r>
    <r>
      <rPr>
        <b/>
        <sz val="12"/>
        <color indexed="10"/>
        <rFont val="StobiSerif Regular"/>
        <family val="3"/>
      </rPr>
      <t xml:space="preserve"> </t>
    </r>
    <r>
      <rPr>
        <b/>
        <sz val="12"/>
        <rFont val="StobiSerif Regular"/>
        <family val="3"/>
      </rPr>
      <t>-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</si>
  <si>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ДЕЛ 2 РЕКАПИТУЛАР </t>
  </si>
  <si>
    <t>БАРАЊЕ ЗА ПОНУДИ - Тендер 7 - Дел 2
Реф. Бр.: LRCP-9034 и 9210 МК -RFB-A.2.1.2 - Тендер 7 -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</si>
  <si>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r>
      <t>БАРАЊЕ ЗА ПОНУДИ - Тендер 7 - Дел 2 - Анекс 1
Реф. Бр.: LRCP-9034 и 9210 МК -RFB-A.2.1.7 - Тендер 7</t>
    </r>
    <r>
      <rPr>
        <b/>
        <sz val="12"/>
        <color indexed="10"/>
        <rFont val="StobiSerif Regular"/>
        <family val="3"/>
      </rPr>
      <t xml:space="preserve"> </t>
    </r>
    <r>
      <rPr>
        <b/>
        <sz val="12"/>
        <rFont val="StobiSerif Regular"/>
        <family val="3"/>
      </rPr>
      <t>-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</si>
  <si>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</si>
  <si>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 поставување на опрема за означување на препреки - табли за означување на остра кривина  со облик на квадрат со димензии L=750 mm, класа на ретрорефлексија II</t>
  </si>
  <si>
    <r>
      <t>Набавка, транспорт и поставување на направи за смирување на сообраќајот - Вибрациски ленти во</t>
    </r>
    <r>
      <rPr>
        <sz val="12"/>
        <color rgb="FFFF0000"/>
        <rFont val="StobiSerif Regular"/>
        <family val="3"/>
      </rPr>
      <t xml:space="preserve"> </t>
    </r>
    <r>
      <rPr>
        <sz val="12"/>
        <rFont val="StobiSerif Regular"/>
        <family val="3"/>
      </rPr>
      <t>сетови</t>
    </r>
  </si>
  <si>
    <t>Набавка, транспорт и поставување на направи за смирување на сообраќајот - Гумена вештачка издаденост со конвексен обллик од тип В со димензии L=500 mm, W=1200 mm и H=70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</si>
  <si>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</si>
  <si>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ВКУПНО за 6. СООБРАЌАЈНА СИГНАЛИЗАЦИЈА И ОПРЕМА:</t>
  </si>
  <si>
    <t>Набавка, транспорт и поставување на челична заштитна ограда од тип N2, W3  (2.0)</t>
  </si>
  <si>
    <t>Набавка, транспорт и поставување на почетна - завршна конструкција на челична заштитна ограда од тип N2, W3 (2.0) со должина L=4 m</t>
  </si>
  <si>
    <t>ВКУПНО за 5. СООБРАЌАЈНА СИГНАЛИЗАЦИЈА И ОПРЕМА:</t>
  </si>
  <si>
    <t>Набавка, транспорт и поставување на опрема за означување на препреки - табли за означување на остра кривина  со облик на квадрат со димензии L=500 mm, класа на ретрорефлексија II</t>
  </si>
  <si>
    <t>7. ВКУПНО ЗА СООБРАЌАЈНА СИГНАЛИЗАЦИЈА И ОПРЕМА (Улица 1 и 2)</t>
  </si>
  <si>
    <t>Непредвидени
 работи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</si>
</sst>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0.00\ _д_е_н_."/>
    <numFmt numFmtId="166" formatCode="#,##0.00_ ;\-#,##0.00\ "/>
  </numFmts>
  <fonts count="25" x14ac:knownFonts="1">
    <font>
      <sz val="11"/>
      <color theme="1"/>
      <name val="Calibri"/>
      <family val="2"/>
      <scheme val="minor"/>
    </font>
    <font>
      <sz val="11"/>
      <color indexed="8"/>
      <name val="StobiSerif Regular"/>
      <family val="3"/>
    </font>
    <font>
      <b/>
      <sz val="12"/>
      <name val="StobiSerif Regular"/>
      <family val="3"/>
    </font>
    <font>
      <b/>
      <sz val="12"/>
      <color indexed="10"/>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2"/>
      <color theme="1"/>
      <name val="Calibri"/>
      <family val="2"/>
      <scheme val="minor"/>
    </font>
    <font>
      <b/>
      <sz val="12"/>
      <color indexed="8"/>
      <name val="StobiSerif Regular"/>
      <family val="3"/>
    </font>
    <font>
      <sz val="8"/>
      <name val="Calibri"/>
      <family val="2"/>
      <scheme val="minor"/>
    </font>
    <font>
      <sz val="11"/>
      <color rgb="FFFF0000"/>
      <name val="Calibri"/>
      <family val="2"/>
      <scheme val="minor"/>
    </font>
    <font>
      <b/>
      <sz val="11"/>
      <color rgb="FFFF0000"/>
      <name val="Calibri"/>
      <family val="2"/>
      <charset val="204"/>
      <scheme val="minor"/>
    </font>
    <font>
      <sz val="18"/>
      <color rgb="FFFF0000"/>
      <name val="Calibri"/>
      <family val="2"/>
      <scheme val="minor"/>
    </font>
    <font>
      <sz val="12"/>
      <color rgb="FFFF0000"/>
      <name val="StobiSerif Regular"/>
      <family val="3"/>
    </font>
    <font>
      <b/>
      <sz val="11"/>
      <color theme="1"/>
      <name val="StobiSerif Regular"/>
      <family val="3"/>
    </font>
    <font>
      <b/>
      <sz val="12"/>
      <color rgb="FF000000"/>
      <name val="StobiSerif Regular"/>
      <family val="3"/>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440">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7" fillId="2" borderId="0" xfId="0" applyNumberFormat="1" applyFont="1" applyFill="1" applyAlignment="1">
      <alignment vertical="center" wrapText="1"/>
    </xf>
    <xf numFmtId="4" fontId="2" fillId="2" borderId="15"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8" fillId="2" borderId="9" xfId="0" applyFont="1" applyFill="1" applyBorder="1" applyAlignment="1">
      <alignment horizontal="center" vertical="center" wrapText="1"/>
    </xf>
    <xf numFmtId="0" fontId="5" fillId="2" borderId="9" xfId="0" applyFont="1" applyFill="1" applyBorder="1" applyAlignment="1">
      <alignment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4" fillId="2" borderId="22" xfId="0" applyFont="1" applyFill="1" applyBorder="1" applyAlignment="1">
      <alignment vertical="top" wrapText="1"/>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0" fillId="2" borderId="22" xfId="0" applyFont="1" applyFill="1" applyBorder="1" applyAlignment="1">
      <alignment horizontal="right" wrapText="1"/>
    </xf>
    <xf numFmtId="165" fontId="13" fillId="2" borderId="0" xfId="0" applyNumberFormat="1" applyFont="1" applyFill="1" applyAlignment="1">
      <alignment horizontal="center"/>
    </xf>
    <xf numFmtId="0" fontId="5" fillId="2" borderId="8" xfId="0" applyFont="1" applyFill="1" applyBorder="1" applyAlignment="1">
      <alignment vertical="center" wrapText="1"/>
    </xf>
    <xf numFmtId="4" fontId="2" fillId="2" borderId="0" xfId="0" applyNumberFormat="1" applyFont="1" applyFill="1" applyAlignment="1">
      <alignment horizontal="left" vertical="center" wrapText="1"/>
    </xf>
    <xf numFmtId="4" fontId="15" fillId="2" borderId="0" xfId="0" applyNumberFormat="1" applyFont="1" applyFill="1" applyAlignment="1">
      <alignment horizontal="center" vertical="center" wrapText="1"/>
    </xf>
    <xf numFmtId="0" fontId="16" fillId="0" borderId="0" xfId="0" applyFont="1"/>
    <xf numFmtId="0" fontId="11" fillId="2" borderId="28" xfId="0" applyFont="1" applyFill="1" applyBorder="1" applyAlignment="1">
      <alignment horizontal="right" wrapText="1"/>
    </xf>
    <xf numFmtId="0" fontId="11" fillId="2" borderId="30" xfId="0" applyFont="1" applyFill="1" applyBorder="1" applyAlignment="1">
      <alignment horizontal="right" wrapText="1"/>
    </xf>
    <xf numFmtId="0" fontId="2" fillId="2" borderId="32" xfId="0" applyFont="1" applyFill="1" applyBorder="1" applyAlignment="1">
      <alignment horizontal="center" vertical="center" wrapText="1"/>
    </xf>
    <xf numFmtId="4" fontId="5" fillId="2" borderId="12" xfId="0" applyNumberFormat="1" applyFont="1" applyFill="1" applyBorder="1" applyAlignment="1">
      <alignment horizontal="right" wrapText="1"/>
    </xf>
    <xf numFmtId="0" fontId="19" fillId="2" borderId="0" xfId="0" applyFont="1" applyFill="1" applyAlignment="1">
      <alignment wrapText="1"/>
    </xf>
    <xf numFmtId="0" fontId="19" fillId="0" borderId="0" xfId="0" applyFont="1" applyAlignment="1">
      <alignment wrapText="1"/>
    </xf>
    <xf numFmtId="0" fontId="5" fillId="2" borderId="12" xfId="0" applyFont="1" applyFill="1" applyBorder="1" applyAlignment="1">
      <alignment horizontal="right" wrapText="1"/>
    </xf>
    <xf numFmtId="0" fontId="5" fillId="2" borderId="11" xfId="0" applyFont="1" applyFill="1" applyBorder="1" applyAlignment="1">
      <alignment horizontal="center" vertical="center" wrapText="1"/>
    </xf>
    <xf numFmtId="0" fontId="12" fillId="2" borderId="9" xfId="0" applyFont="1" applyFill="1" applyBorder="1" applyAlignment="1">
      <alignment vertical="center" wrapText="1"/>
    </xf>
    <xf numFmtId="0" fontId="4" fillId="2" borderId="0" xfId="0" applyFont="1" applyFill="1"/>
    <xf numFmtId="0" fontId="0" fillId="2" borderId="0" xfId="0" applyFont="1" applyFill="1"/>
    <xf numFmtId="0" fontId="0" fillId="0" borderId="0" xfId="0" applyFont="1"/>
    <xf numFmtId="0" fontId="12" fillId="2" borderId="9" xfId="0" applyFont="1" applyFill="1" applyBorder="1" applyAlignment="1">
      <alignment horizontal="right" wrapText="1"/>
    </xf>
    <xf numFmtId="0" fontId="12" fillId="2" borderId="15" xfId="0" applyFont="1" applyFill="1" applyBorder="1" applyAlignment="1">
      <alignment vertical="center" wrapText="1"/>
    </xf>
    <xf numFmtId="0" fontId="12" fillId="2" borderId="15" xfId="0" applyFont="1" applyFill="1" applyBorder="1" applyAlignment="1">
      <alignment horizontal="right" wrapText="1"/>
    </xf>
    <xf numFmtId="0" fontId="5" fillId="2" borderId="15" xfId="0" applyFont="1" applyFill="1" applyBorder="1" applyAlignment="1">
      <alignment horizontal="right" wrapText="1"/>
    </xf>
    <xf numFmtId="4" fontId="5" fillId="2" borderId="15" xfId="0" applyNumberFormat="1" applyFont="1" applyFill="1" applyBorder="1" applyAlignment="1">
      <alignment horizontal="right" wrapText="1"/>
    </xf>
    <xf numFmtId="1" fontId="8" fillId="2" borderId="9"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1" fontId="5" fillId="2" borderId="11"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0" xfId="0" applyFont="1" applyFill="1" applyAlignment="1">
      <alignment vertical="center" wrapText="1"/>
    </xf>
    <xf numFmtId="0" fontId="2" fillId="2" borderId="15"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5" fillId="2" borderId="28" xfId="0" applyFont="1" applyFill="1" applyBorder="1" applyAlignment="1">
      <alignment vertical="center" wrapText="1"/>
    </xf>
    <xf numFmtId="0" fontId="5" fillId="2" borderId="30" xfId="0" applyFont="1" applyFill="1" applyBorder="1" applyAlignment="1">
      <alignment vertical="center" wrapText="1"/>
    </xf>
    <xf numFmtId="0" fontId="5" fillId="2" borderId="36" xfId="0" applyFont="1" applyFill="1" applyBorder="1" applyAlignment="1">
      <alignment vertical="center" wrapText="1"/>
    </xf>
    <xf numFmtId="0" fontId="5" fillId="2" borderId="15" xfId="0" applyFont="1" applyFill="1" applyBorder="1" applyAlignment="1">
      <alignment horizontal="left" wrapText="1"/>
    </xf>
    <xf numFmtId="0" fontId="5" fillId="2" borderId="9" xfId="0" applyFont="1" applyFill="1" applyBorder="1" applyAlignment="1">
      <alignment horizontal="left" wrapText="1"/>
    </xf>
    <xf numFmtId="0" fontId="5" fillId="2" borderId="12" xfId="0" applyFont="1" applyFill="1" applyBorder="1" applyAlignment="1">
      <alignment horizontal="center" wrapText="1"/>
    </xf>
    <xf numFmtId="0" fontId="5" fillId="2" borderId="12" xfId="0" applyFont="1" applyFill="1" applyBorder="1" applyAlignment="1">
      <alignment horizontal="left" wrapText="1"/>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5" fillId="2" borderId="15" xfId="0" applyFont="1" applyFill="1" applyBorder="1" applyAlignment="1">
      <alignment vertical="center" wrapText="1"/>
    </xf>
    <xf numFmtId="0" fontId="10" fillId="2" borderId="24" xfId="0" applyFont="1" applyFill="1" applyBorder="1" applyAlignment="1">
      <alignment horizontal="right" wrapText="1"/>
    </xf>
    <xf numFmtId="0" fontId="10" fillId="2" borderId="27" xfId="0" applyFont="1" applyFill="1" applyBorder="1" applyAlignment="1">
      <alignment horizontal="right" wrapText="1"/>
    </xf>
    <xf numFmtId="0" fontId="14" fillId="2" borderId="0" xfId="0" applyFont="1" applyFill="1" applyAlignment="1">
      <alignment horizontal="center" vertical="center" wrapText="1"/>
    </xf>
    <xf numFmtId="0" fontId="14" fillId="2" borderId="0" xfId="0" applyFont="1" applyFill="1" applyAlignment="1">
      <alignment horizontal="left" vertical="center" wrapText="1"/>
    </xf>
    <xf numFmtId="2" fontId="5" fillId="2" borderId="8" xfId="0" applyNumberFormat="1" applyFont="1" applyFill="1" applyBorder="1" applyAlignment="1">
      <alignment vertical="center" wrapText="1"/>
    </xf>
    <xf numFmtId="2" fontId="5" fillId="2" borderId="9" xfId="0" applyNumberFormat="1" applyFont="1" applyFill="1" applyBorder="1" applyAlignment="1">
      <alignment vertical="center" wrapText="1"/>
    </xf>
    <xf numFmtId="0" fontId="5" fillId="2" borderId="0" xfId="0" applyFont="1" applyFill="1" applyAlignment="1">
      <alignment horizontal="center" vertical="center" wrapText="1"/>
    </xf>
    <xf numFmtId="2" fontId="2" fillId="2" borderId="0" xfId="0" applyNumberFormat="1" applyFont="1" applyFill="1" applyAlignment="1">
      <alignment horizontal="left" vertical="center" wrapText="1"/>
    </xf>
    <xf numFmtId="0" fontId="12" fillId="2" borderId="22" xfId="0" applyFont="1" applyFill="1" applyBorder="1" applyAlignment="1">
      <alignment horizontal="right" wrapText="1"/>
    </xf>
    <xf numFmtId="0" fontId="5" fillId="2" borderId="22" xfId="0" applyFont="1" applyFill="1" applyBorder="1" applyAlignment="1">
      <alignment horizontal="right" wrapText="1"/>
    </xf>
    <xf numFmtId="2" fontId="2" fillId="2" borderId="30" xfId="0" applyNumberFormat="1"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4" fontId="2" fillId="2" borderId="9" xfId="0" applyNumberFormat="1" applyFont="1" applyFill="1" applyBorder="1" applyAlignment="1">
      <alignment horizontal="left" vertical="center" wrapText="1"/>
    </xf>
    <xf numFmtId="2" fontId="2" fillId="2" borderId="9" xfId="0" applyNumberFormat="1" applyFont="1" applyFill="1" applyBorder="1" applyAlignment="1">
      <alignment vertical="center" wrapText="1"/>
    </xf>
    <xf numFmtId="4" fontId="2" fillId="2" borderId="9" xfId="0" applyNumberFormat="1" applyFont="1" applyFill="1" applyBorder="1" applyAlignment="1">
      <alignment vertical="center" wrapText="1"/>
    </xf>
    <xf numFmtId="0" fontId="12"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left" vertical="top" wrapText="1"/>
    </xf>
    <xf numFmtId="0" fontId="5" fillId="2" borderId="9" xfId="0" applyFont="1" applyFill="1" applyBorder="1" applyAlignment="1">
      <alignment horizontal="right" wrapText="1"/>
    </xf>
    <xf numFmtId="4" fontId="5" fillId="2" borderId="9" xfId="0" applyNumberFormat="1" applyFont="1" applyFill="1" applyBorder="1" applyAlignment="1">
      <alignment horizontal="right" wrapText="1"/>
    </xf>
    <xf numFmtId="49" fontId="5" fillId="2" borderId="9"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164" fontId="5" fillId="2" borderId="15" xfId="0" applyNumberFormat="1" applyFont="1" applyFill="1" applyBorder="1" applyAlignment="1">
      <alignment horizontal="right" wrapText="1"/>
    </xf>
    <xf numFmtId="164" fontId="5" fillId="2" borderId="9" xfId="0" applyNumberFormat="1" applyFont="1" applyFill="1" applyBorder="1" applyAlignment="1">
      <alignment horizontal="right" wrapText="1"/>
    </xf>
    <xf numFmtId="0" fontId="5" fillId="2" borderId="37" xfId="0" applyFont="1" applyFill="1" applyBorder="1" applyAlignment="1">
      <alignment wrapText="1"/>
    </xf>
    <xf numFmtId="0" fontId="5" fillId="2" borderId="30" xfId="0" applyFont="1" applyFill="1" applyBorder="1" applyAlignment="1">
      <alignment wrapText="1"/>
    </xf>
    <xf numFmtId="0" fontId="5" fillId="2" borderId="25" xfId="0" applyFont="1" applyFill="1" applyBorder="1" applyAlignment="1">
      <alignment wrapText="1"/>
    </xf>
    <xf numFmtId="0" fontId="12" fillId="2" borderId="22" xfId="0" applyFont="1" applyFill="1" applyBorder="1" applyAlignment="1">
      <alignment vertical="center" wrapText="1"/>
    </xf>
    <xf numFmtId="1" fontId="8" fillId="2" borderId="15" xfId="0" applyNumberFormat="1" applyFont="1" applyFill="1" applyBorder="1" applyAlignment="1">
      <alignment horizontal="center" vertical="center" wrapText="1"/>
    </xf>
    <xf numFmtId="0" fontId="1" fillId="0" borderId="0" xfId="0" applyFont="1"/>
    <xf numFmtId="0" fontId="14"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5" fillId="0" borderId="0" xfId="0" applyNumberFormat="1" applyFont="1" applyAlignment="1">
      <alignment horizontal="center" vertical="center" wrapText="1"/>
    </xf>
    <xf numFmtId="0" fontId="5" fillId="2" borderId="22" xfId="0" applyFont="1" applyFill="1" applyBorder="1" applyAlignment="1">
      <alignment horizontal="center" vertical="center" wrapText="1"/>
    </xf>
    <xf numFmtId="2" fontId="2" fillId="2" borderId="15" xfId="0" applyNumberFormat="1" applyFont="1" applyFill="1" applyBorder="1" applyAlignment="1">
      <alignment horizontal="left" vertical="center" wrapText="1"/>
    </xf>
    <xf numFmtId="4" fontId="2" fillId="2" borderId="15" xfId="0" applyNumberFormat="1" applyFont="1" applyFill="1" applyBorder="1" applyAlignment="1">
      <alignment horizontal="left" vertical="center" wrapText="1"/>
    </xf>
    <xf numFmtId="0" fontId="1" fillId="0" borderId="0" xfId="0" applyFont="1" applyAlignment="1">
      <alignment wrapText="1"/>
    </xf>
    <xf numFmtId="0" fontId="5" fillId="0" borderId="8"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top" wrapText="1"/>
    </xf>
    <xf numFmtId="0" fontId="5" fillId="0" borderId="9" xfId="0" applyFont="1" applyBorder="1" applyAlignment="1">
      <alignment horizontal="right" wrapText="1"/>
    </xf>
    <xf numFmtId="4" fontId="5" fillId="0" borderId="9" xfId="0" applyNumberFormat="1" applyFont="1" applyBorder="1" applyAlignment="1">
      <alignment wrapText="1"/>
    </xf>
    <xf numFmtId="4" fontId="5" fillId="0" borderId="9" xfId="0" applyNumberFormat="1" applyFont="1" applyBorder="1" applyAlignment="1" applyProtection="1">
      <alignment horizontal="right" wrapText="1"/>
      <protection locked="0"/>
    </xf>
    <xf numFmtId="4" fontId="0" fillId="0" borderId="0" xfId="0" applyNumberFormat="1"/>
    <xf numFmtId="49" fontId="12" fillId="2" borderId="9"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1" fontId="5" fillId="2" borderId="8" xfId="0" applyNumberFormat="1" applyFont="1" applyFill="1" applyBorder="1" applyAlignment="1">
      <alignment horizontal="center" vertical="center" wrapText="1"/>
    </xf>
    <xf numFmtId="4" fontId="2" fillId="2" borderId="16" xfId="0" applyNumberFormat="1" applyFont="1" applyFill="1" applyBorder="1" applyAlignment="1">
      <alignment horizontal="center" vertical="center" wrapText="1"/>
    </xf>
    <xf numFmtId="4" fontId="2" fillId="2" borderId="32" xfId="0" applyNumberFormat="1" applyFont="1" applyFill="1" applyBorder="1" applyAlignment="1">
      <alignment horizontal="center" vertical="center" wrapText="1"/>
    </xf>
    <xf numFmtId="4" fontId="2" fillId="2" borderId="33" xfId="0" applyNumberFormat="1" applyFont="1" applyFill="1" applyBorder="1" applyAlignment="1">
      <alignment horizontal="center" vertical="center" wrapText="1"/>
    </xf>
    <xf numFmtId="4" fontId="0" fillId="2" borderId="22" xfId="0" applyNumberFormat="1" applyFill="1" applyBorder="1" applyAlignment="1">
      <alignment wrapText="1"/>
    </xf>
    <xf numFmtId="4" fontId="0" fillId="2" borderId="23" xfId="0" applyNumberFormat="1" applyFill="1" applyBorder="1" applyAlignment="1">
      <alignment wrapText="1"/>
    </xf>
    <xf numFmtId="4" fontId="5" fillId="2" borderId="16" xfId="0" applyNumberFormat="1" applyFont="1" applyFill="1" applyBorder="1" applyAlignment="1">
      <alignment horizontal="right" wrapText="1"/>
    </xf>
    <xf numFmtId="4" fontId="5" fillId="2" borderId="10" xfId="0" applyNumberFormat="1" applyFont="1" applyFill="1" applyBorder="1" applyAlignment="1">
      <alignment horizontal="right" wrapText="1"/>
    </xf>
    <xf numFmtId="4" fontId="5" fillId="2" borderId="13" xfId="0" applyNumberFormat="1" applyFont="1" applyFill="1" applyBorder="1" applyAlignment="1">
      <alignment horizontal="right" wrapText="1"/>
    </xf>
    <xf numFmtId="4" fontId="2" fillId="2" borderId="19" xfId="0" applyNumberFormat="1" applyFont="1" applyFill="1" applyBorder="1" applyAlignment="1">
      <alignment horizontal="right" vertical="center" wrapText="1"/>
    </xf>
    <xf numFmtId="4" fontId="4" fillId="2" borderId="22" xfId="0" applyNumberFormat="1" applyFont="1" applyFill="1" applyBorder="1" applyAlignment="1">
      <alignment vertical="top" wrapText="1"/>
    </xf>
    <xf numFmtId="4" fontId="4" fillId="2" borderId="23" xfId="0" applyNumberFormat="1" applyFont="1" applyFill="1" applyBorder="1" applyAlignment="1">
      <alignment vertical="top" wrapText="1"/>
    </xf>
    <xf numFmtId="4" fontId="11" fillId="2" borderId="30" xfId="0" applyNumberFormat="1" applyFont="1" applyFill="1" applyBorder="1" applyAlignment="1">
      <alignment horizontal="right" wrapText="1"/>
    </xf>
    <xf numFmtId="4" fontId="5" fillId="2" borderId="35" xfId="0" applyNumberFormat="1" applyFont="1" applyFill="1" applyBorder="1" applyAlignment="1">
      <alignment horizontal="right" vertical="center" wrapText="1"/>
    </xf>
    <xf numFmtId="4" fontId="10" fillId="2" borderId="22" xfId="0" applyNumberFormat="1" applyFont="1" applyFill="1" applyBorder="1" applyAlignment="1">
      <alignment horizontal="right" wrapText="1"/>
    </xf>
    <xf numFmtId="4" fontId="9" fillId="2" borderId="23" xfId="0" applyNumberFormat="1" applyFont="1" applyFill="1" applyBorder="1" applyAlignment="1">
      <alignment horizontal="right" vertical="center" wrapText="1"/>
    </xf>
    <xf numFmtId="4" fontId="10" fillId="2" borderId="22" xfId="0" applyNumberFormat="1" applyFont="1" applyFill="1" applyBorder="1" applyAlignment="1">
      <alignment horizontal="right" vertical="center" wrapText="1"/>
    </xf>
    <xf numFmtId="4" fontId="14" fillId="2" borderId="0" xfId="0" applyNumberFormat="1" applyFont="1" applyFill="1" applyAlignment="1">
      <alignment horizontal="right" vertical="center" wrapText="1"/>
    </xf>
    <xf numFmtId="4" fontId="14" fillId="2" borderId="0" xfId="0" applyNumberFormat="1" applyFont="1" applyFill="1" applyAlignment="1">
      <alignment vertical="center" wrapText="1"/>
    </xf>
    <xf numFmtId="4" fontId="5" fillId="2" borderId="23" xfId="0" applyNumberFormat="1" applyFont="1" applyFill="1" applyBorder="1" applyAlignment="1">
      <alignment vertical="center" wrapText="1"/>
    </xf>
    <xf numFmtId="4" fontId="2" fillId="2" borderId="9" xfId="0" applyNumberFormat="1" applyFont="1" applyFill="1" applyBorder="1" applyAlignment="1">
      <alignment horizontal="right" vertical="center" wrapText="1"/>
    </xf>
    <xf numFmtId="4" fontId="2" fillId="2" borderId="0" xfId="0" applyNumberFormat="1" applyFont="1" applyFill="1" applyAlignment="1">
      <alignment vertical="center" wrapText="1"/>
    </xf>
    <xf numFmtId="4" fontId="14" fillId="0" borderId="0" xfId="0" applyNumberFormat="1" applyFont="1" applyAlignment="1">
      <alignment horizontal="right" vertical="center" wrapText="1"/>
    </xf>
    <xf numFmtId="4" fontId="14" fillId="0" borderId="0" xfId="0" applyNumberFormat="1" applyFont="1" applyAlignment="1">
      <alignment vertical="center" wrapText="1"/>
    </xf>
    <xf numFmtId="4" fontId="16" fillId="0" borderId="0" xfId="0" applyNumberFormat="1" applyFont="1"/>
    <xf numFmtId="4" fontId="6" fillId="0" borderId="21" xfId="0" applyNumberFormat="1" applyFont="1" applyBorder="1" applyAlignment="1">
      <alignment horizontal="center" vertical="center"/>
    </xf>
    <xf numFmtId="4" fontId="6" fillId="0" borderId="21" xfId="0" applyNumberFormat="1" applyFont="1" applyBorder="1" applyAlignment="1">
      <alignment horizontal="center" vertical="center" wrapText="1"/>
    </xf>
    <xf numFmtId="4" fontId="6" fillId="0" borderId="39" xfId="0" applyNumberFormat="1" applyFont="1" applyBorder="1" applyAlignment="1">
      <alignment horizontal="center" vertical="center"/>
    </xf>
    <xf numFmtId="4" fontId="2" fillId="0" borderId="7" xfId="0" applyNumberFormat="1" applyFont="1" applyBorder="1"/>
    <xf numFmtId="4" fontId="2" fillId="0" borderId="34" xfId="0" applyNumberFormat="1" applyFont="1" applyBorder="1"/>
    <xf numFmtId="4" fontId="2" fillId="0" borderId="9" xfId="0" applyNumberFormat="1" applyFont="1" applyBorder="1"/>
    <xf numFmtId="4" fontId="6" fillId="0" borderId="12" xfId="0" applyNumberFormat="1" applyFont="1" applyBorder="1"/>
    <xf numFmtId="4" fontId="6" fillId="0" borderId="13" xfId="0" applyNumberFormat="1" applyFont="1" applyBorder="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0" xfId="0" applyFont="1" applyFill="1" applyBorder="1" applyAlignment="1">
      <alignment horizontal="right" wrapText="1"/>
    </xf>
    <xf numFmtId="4" fontId="6" fillId="2" borderId="26" xfId="0" applyNumberFormat="1" applyFont="1" applyFill="1" applyBorder="1" applyAlignment="1">
      <alignment vertical="center" wrapText="1"/>
    </xf>
    <xf numFmtId="4" fontId="5" fillId="2" borderId="33" xfId="0" applyNumberFormat="1" applyFont="1" applyFill="1" applyBorder="1" applyAlignment="1">
      <alignment horizontal="right" wrapText="1"/>
    </xf>
    <xf numFmtId="4" fontId="6" fillId="2" borderId="51" xfId="0" applyNumberFormat="1" applyFont="1" applyFill="1" applyBorder="1" applyAlignment="1">
      <alignment vertical="center" wrapText="1"/>
    </xf>
    <xf numFmtId="0" fontId="8" fillId="2" borderId="32" xfId="0" applyFont="1" applyFill="1" applyBorder="1" applyAlignment="1">
      <alignment horizontal="center" vertical="center" wrapText="1"/>
    </xf>
    <xf numFmtId="0" fontId="5" fillId="2" borderId="32" xfId="0" applyFont="1" applyFill="1" applyBorder="1" applyAlignment="1">
      <alignment vertical="center" wrapText="1"/>
    </xf>
    <xf numFmtId="0" fontId="5" fillId="2" borderId="32" xfId="0" applyFont="1" applyFill="1" applyBorder="1" applyAlignment="1">
      <alignment horizontal="right" wrapText="1"/>
    </xf>
    <xf numFmtId="164" fontId="5" fillId="2" borderId="32" xfId="0" applyNumberFormat="1" applyFont="1" applyFill="1" applyBorder="1" applyAlignment="1">
      <alignment horizontal="right" wrapText="1"/>
    </xf>
    <xf numFmtId="4" fontId="5" fillId="2" borderId="32" xfId="0" applyNumberFormat="1" applyFont="1" applyFill="1" applyBorder="1" applyAlignment="1">
      <alignment horizontal="right" wrapText="1"/>
    </xf>
    <xf numFmtId="4" fontId="6" fillId="2" borderId="51" xfId="0" applyNumberFormat="1" applyFont="1" applyFill="1" applyBorder="1" applyAlignment="1">
      <alignment horizontal="right" vertical="center" wrapText="1"/>
    </xf>
    <xf numFmtId="0" fontId="2" fillId="2" borderId="5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8" fillId="2" borderId="51" xfId="0" applyNumberFormat="1" applyFont="1" applyFill="1" applyBorder="1" applyAlignment="1">
      <alignment vertical="center" wrapText="1"/>
    </xf>
    <xf numFmtId="4" fontId="5" fillId="2" borderId="51" xfId="0" applyNumberFormat="1" applyFont="1" applyFill="1" applyBorder="1" applyAlignment="1">
      <alignment horizontal="right" vertical="center" wrapText="1"/>
    </xf>
    <xf numFmtId="4" fontId="2" fillId="2" borderId="51" xfId="0" applyNumberFormat="1" applyFont="1" applyFill="1" applyBorder="1" applyAlignment="1">
      <alignment horizontal="right" vertical="center" wrapText="1"/>
    </xf>
    <xf numFmtId="0" fontId="2" fillId="2" borderId="28" xfId="0" applyFont="1" applyFill="1" applyBorder="1" applyAlignment="1">
      <alignment vertical="center" wrapText="1"/>
    </xf>
    <xf numFmtId="49" fontId="5" fillId="2" borderId="32" xfId="0" applyNumberFormat="1" applyFont="1" applyFill="1" applyBorder="1" applyAlignment="1">
      <alignment horizontal="center" vertical="center" wrapText="1"/>
    </xf>
    <xf numFmtId="49" fontId="5" fillId="2" borderId="45" xfId="0" applyNumberFormat="1" applyFont="1" applyFill="1" applyBorder="1" applyAlignment="1">
      <alignment horizontal="center" vertical="center" wrapText="1"/>
    </xf>
    <xf numFmtId="49" fontId="5" fillId="2" borderId="48" xfId="0" applyNumberFormat="1" applyFont="1" applyFill="1" applyBorder="1" applyAlignment="1">
      <alignment horizontal="center" vertical="center" wrapText="1"/>
    </xf>
    <xf numFmtId="49" fontId="12" fillId="2" borderId="48" xfId="0" applyNumberFormat="1" applyFont="1" applyFill="1" applyBorder="1" applyAlignment="1">
      <alignment horizontal="center" vertical="center" wrapText="1"/>
    </xf>
    <xf numFmtId="49" fontId="5" fillId="2" borderId="58" xfId="0" applyNumberFormat="1"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2" fillId="2" borderId="32" xfId="0" applyFont="1" applyFill="1" applyBorder="1" applyAlignment="1">
      <alignment vertical="center" wrapText="1"/>
    </xf>
    <xf numFmtId="0" fontId="12" fillId="2" borderId="32" xfId="0" applyFont="1" applyFill="1" applyBorder="1" applyAlignment="1">
      <alignment horizontal="right" wrapText="1"/>
    </xf>
    <xf numFmtId="0" fontId="5" fillId="2" borderId="42" xfId="0"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12" fillId="2" borderId="12" xfId="0" applyFont="1" applyFill="1" applyBorder="1" applyAlignment="1">
      <alignment vertical="center" wrapText="1"/>
    </xf>
    <xf numFmtId="0" fontId="12" fillId="2" borderId="12" xfId="0" applyFont="1" applyFill="1" applyBorder="1" applyAlignment="1">
      <alignment horizontal="right" wrapText="1"/>
    </xf>
    <xf numFmtId="164" fontId="5" fillId="2" borderId="12" xfId="0" applyNumberFormat="1" applyFont="1" applyFill="1" applyBorder="1" applyAlignment="1">
      <alignment horizontal="right" wrapText="1"/>
    </xf>
    <xf numFmtId="0" fontId="10" fillId="2" borderId="20" xfId="0" applyFont="1" applyFill="1" applyBorder="1" applyAlignment="1">
      <alignment horizontal="right" wrapText="1"/>
    </xf>
    <xf numFmtId="0" fontId="10" fillId="2" borderId="49" xfId="0" applyFont="1" applyFill="1" applyBorder="1" applyAlignment="1">
      <alignment horizontal="right" wrapText="1"/>
    </xf>
    <xf numFmtId="0" fontId="2" fillId="2" borderId="51" xfId="0" applyFont="1" applyFill="1" applyBorder="1" applyAlignment="1">
      <alignment vertical="center" wrapText="1"/>
    </xf>
    <xf numFmtId="0" fontId="5" fillId="2" borderId="21" xfId="0" applyFont="1" applyFill="1" applyBorder="1" applyAlignment="1">
      <alignment horizontal="right" wrapText="1"/>
    </xf>
    <xf numFmtId="0" fontId="10" fillId="2" borderId="21" xfId="0" applyFont="1" applyFill="1" applyBorder="1" applyAlignment="1">
      <alignment horizontal="right" wrapText="1"/>
    </xf>
    <xf numFmtId="4" fontId="10" fillId="2" borderId="21" xfId="0" applyNumberFormat="1" applyFont="1" applyFill="1" applyBorder="1" applyAlignment="1">
      <alignment horizontal="right" wrapText="1"/>
    </xf>
    <xf numFmtId="4" fontId="9" fillId="2" borderId="39" xfId="0" applyNumberFormat="1" applyFont="1" applyFill="1" applyBorder="1" applyAlignment="1">
      <alignment horizontal="right" vertical="center" wrapText="1"/>
    </xf>
    <xf numFmtId="0" fontId="5" fillId="0" borderId="9" xfId="0" applyFont="1" applyBorder="1" applyAlignment="1">
      <alignment horizontal="center" vertical="center" wrapText="1"/>
    </xf>
    <xf numFmtId="4" fontId="8" fillId="2" borderId="33" xfId="0" applyNumberFormat="1" applyFont="1" applyFill="1" applyBorder="1" applyAlignment="1">
      <alignment vertical="center" wrapText="1"/>
    </xf>
    <xf numFmtId="4" fontId="2" fillId="2" borderId="39" xfId="0" applyNumberFormat="1" applyFont="1" applyFill="1" applyBorder="1" applyAlignment="1">
      <alignment horizontal="right" vertical="center" wrapText="1"/>
    </xf>
    <xf numFmtId="49" fontId="5" fillId="2" borderId="7" xfId="0" applyNumberFormat="1"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7" xfId="0" applyFont="1" applyFill="1" applyBorder="1" applyAlignment="1">
      <alignment horizontal="right" wrapText="1"/>
    </xf>
    <xf numFmtId="164" fontId="5" fillId="2" borderId="7" xfId="0" applyNumberFormat="1" applyFont="1" applyFill="1" applyBorder="1" applyAlignment="1">
      <alignment horizontal="right" wrapText="1"/>
    </xf>
    <xf numFmtId="4" fontId="5" fillId="2" borderId="7" xfId="0" applyNumberFormat="1" applyFont="1" applyFill="1" applyBorder="1" applyAlignment="1">
      <alignment horizontal="right" wrapText="1"/>
    </xf>
    <xf numFmtId="4" fontId="5" fillId="2" borderId="34" xfId="0" applyNumberFormat="1" applyFont="1" applyFill="1" applyBorder="1" applyAlignment="1">
      <alignment horizontal="right" wrapText="1"/>
    </xf>
    <xf numFmtId="0" fontId="11" fillId="2" borderId="54" xfId="0" applyFont="1" applyFill="1" applyBorder="1" applyAlignment="1">
      <alignment horizontal="right" wrapText="1"/>
    </xf>
    <xf numFmtId="0" fontId="11" fillId="2" borderId="7" xfId="0" applyFont="1" applyFill="1" applyBorder="1" applyAlignment="1">
      <alignment horizontal="right" wrapText="1"/>
    </xf>
    <xf numFmtId="0" fontId="5" fillId="2" borderId="7" xfId="0" applyFont="1" applyFill="1" applyBorder="1" applyAlignment="1">
      <alignment vertical="center" wrapText="1"/>
    </xf>
    <xf numFmtId="4" fontId="11" fillId="2" borderId="7" xfId="0" applyNumberFormat="1" applyFont="1" applyFill="1" applyBorder="1" applyAlignment="1">
      <alignment horizontal="right" wrapText="1"/>
    </xf>
    <xf numFmtId="4" fontId="5" fillId="2" borderId="34" xfId="0" applyNumberFormat="1" applyFont="1" applyFill="1" applyBorder="1" applyAlignment="1">
      <alignment horizontal="right" vertical="center" wrapText="1"/>
    </xf>
    <xf numFmtId="4" fontId="5" fillId="2" borderId="23" xfId="0" applyNumberFormat="1" applyFont="1" applyFill="1" applyBorder="1" applyAlignment="1">
      <alignment horizontal="right" wrapText="1"/>
    </xf>
    <xf numFmtId="0" fontId="5" fillId="0" borderId="31" xfId="0" applyFont="1" applyBorder="1" applyAlignment="1">
      <alignment horizontal="center" vertical="center" wrapText="1"/>
    </xf>
    <xf numFmtId="4" fontId="5" fillId="2" borderId="39" xfId="0" applyNumberFormat="1" applyFont="1" applyFill="1" applyBorder="1" applyAlignment="1">
      <alignment horizontal="right" vertical="center" wrapText="1"/>
    </xf>
    <xf numFmtId="0" fontId="5" fillId="2" borderId="9" xfId="0" applyFont="1" applyFill="1" applyBorder="1" applyAlignment="1">
      <alignment vertical="top" wrapText="1"/>
    </xf>
    <xf numFmtId="0" fontId="5" fillId="2" borderId="7" xfId="0" applyFont="1" applyFill="1" applyBorder="1" applyAlignment="1">
      <alignment horizontal="right" wrapText="1"/>
    </xf>
    <xf numFmtId="0" fontId="8" fillId="2" borderId="20"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5" fillId="2" borderId="51" xfId="0" applyFont="1" applyFill="1" applyBorder="1" applyAlignment="1">
      <alignment vertical="center" wrapText="1"/>
    </xf>
    <xf numFmtId="0" fontId="4" fillId="2" borderId="21" xfId="0" applyFont="1" applyFill="1" applyBorder="1" applyAlignment="1">
      <alignment vertical="top" wrapText="1"/>
    </xf>
    <xf numFmtId="4" fontId="4" fillId="2" borderId="21" xfId="0" applyNumberFormat="1" applyFont="1" applyFill="1" applyBorder="1" applyAlignment="1">
      <alignment vertical="top" wrapText="1"/>
    </xf>
    <xf numFmtId="4" fontId="4" fillId="2" borderId="39" xfId="0" applyNumberFormat="1" applyFont="1" applyFill="1" applyBorder="1" applyAlignment="1">
      <alignment vertical="top" wrapText="1"/>
    </xf>
    <xf numFmtId="49" fontId="12" fillId="2" borderId="32" xfId="0" applyNumberFormat="1" applyFont="1" applyFill="1" applyBorder="1" applyAlignment="1">
      <alignment horizontal="center" vertical="center" wrapText="1"/>
    </xf>
    <xf numFmtId="4" fontId="5" fillId="2" borderId="23" xfId="0" applyNumberFormat="1" applyFont="1" applyFill="1" applyBorder="1" applyAlignment="1">
      <alignment horizontal="righ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2" fontId="2" fillId="2" borderId="12" xfId="0" applyNumberFormat="1" applyFont="1" applyFill="1" applyBorder="1" applyAlignment="1">
      <alignment vertical="center" wrapText="1"/>
    </xf>
    <xf numFmtId="4" fontId="2" fillId="2" borderId="12" xfId="0" applyNumberFormat="1" applyFont="1" applyFill="1" applyBorder="1" applyAlignment="1">
      <alignment vertical="center" wrapText="1"/>
    </xf>
    <xf numFmtId="4" fontId="2" fillId="2" borderId="16"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 fontId="2" fillId="2" borderId="13" xfId="0" applyNumberFormat="1" applyFont="1" applyFill="1" applyBorder="1" applyAlignment="1">
      <alignment vertical="center" wrapText="1"/>
    </xf>
    <xf numFmtId="4" fontId="2" fillId="2" borderId="51" xfId="0" applyNumberFormat="1" applyFont="1" applyFill="1" applyBorder="1" applyAlignment="1">
      <alignment vertical="center" wrapText="1"/>
    </xf>
    <xf numFmtId="0" fontId="2" fillId="2" borderId="37" xfId="0" applyFont="1" applyFill="1" applyBorder="1" applyAlignment="1">
      <alignment horizontal="right" vertical="center" wrapText="1"/>
    </xf>
    <xf numFmtId="0" fontId="2" fillId="2" borderId="30" xfId="0" applyFont="1" applyFill="1" applyBorder="1" applyAlignment="1">
      <alignment horizontal="right" vertical="center" wrapText="1"/>
    </xf>
    <xf numFmtId="0" fontId="2" fillId="2" borderId="25" xfId="0" applyFont="1" applyFill="1" applyBorder="1" applyAlignment="1">
      <alignment horizontal="right" vertical="center" wrapText="1"/>
    </xf>
    <xf numFmtId="4" fontId="2" fillId="2" borderId="23" xfId="0" applyNumberFormat="1" applyFont="1" applyFill="1" applyBorder="1" applyAlignment="1">
      <alignment horizontal="right" vertical="center" wrapText="1"/>
    </xf>
    <xf numFmtId="0" fontId="2" fillId="2" borderId="25" xfId="0" applyFont="1" applyFill="1" applyBorder="1" applyAlignment="1">
      <alignment wrapText="1"/>
    </xf>
    <xf numFmtId="0" fontId="5" fillId="2" borderId="50" xfId="0" applyFont="1" applyFill="1" applyBorder="1" applyAlignment="1">
      <alignment horizontal="right" wrapText="1"/>
    </xf>
    <xf numFmtId="2" fontId="2" fillId="2" borderId="0" xfId="0" applyNumberFormat="1" applyFont="1" applyFill="1" applyBorder="1" applyAlignment="1">
      <alignment horizontal="left" vertical="center" wrapText="1"/>
    </xf>
    <xf numFmtId="2" fontId="2" fillId="2" borderId="12" xfId="0" applyNumberFormat="1" applyFont="1" applyFill="1" applyBorder="1" applyAlignment="1">
      <alignment horizontal="left" vertical="center" wrapText="1"/>
    </xf>
    <xf numFmtId="1" fontId="8" fillId="2" borderId="32" xfId="0" applyNumberFormat="1" applyFont="1" applyFill="1" applyBorder="1" applyAlignment="1">
      <alignment horizontal="center" vertical="center" wrapText="1"/>
    </xf>
    <xf numFmtId="0" fontId="10" fillId="2" borderId="4" xfId="0" applyFont="1" applyFill="1" applyBorder="1" applyAlignment="1">
      <alignment horizontal="right" wrapText="1"/>
    </xf>
    <xf numFmtId="0" fontId="10" fillId="2" borderId="5" xfId="0" applyFont="1" applyFill="1" applyBorder="1" applyAlignment="1">
      <alignment horizontal="right" wrapText="1"/>
    </xf>
    <xf numFmtId="0" fontId="2" fillId="2" borderId="21" xfId="0" applyFont="1" applyFill="1" applyBorder="1" applyAlignment="1">
      <alignment vertical="center" wrapText="1"/>
    </xf>
    <xf numFmtId="0" fontId="10" fillId="2" borderId="30" xfId="0" applyFont="1" applyFill="1" applyBorder="1" applyAlignment="1">
      <alignment horizontal="right" wrapText="1"/>
    </xf>
    <xf numFmtId="41" fontId="2" fillId="2" borderId="6" xfId="0" applyNumberFormat="1" applyFont="1" applyFill="1" applyBorder="1" applyAlignment="1">
      <alignment horizontal="right" vertical="center" wrapText="1"/>
    </xf>
    <xf numFmtId="0" fontId="10" fillId="2" borderId="37" xfId="0" applyFont="1" applyFill="1" applyBorder="1" applyAlignment="1">
      <alignment horizontal="right" wrapText="1"/>
    </xf>
    <xf numFmtId="0" fontId="10" fillId="2" borderId="30" xfId="0" applyFont="1" applyFill="1" applyBorder="1" applyAlignment="1">
      <alignment horizontal="center" vertical="center" wrapText="1"/>
    </xf>
    <xf numFmtId="0" fontId="2" fillId="2" borderId="22" xfId="0" applyFont="1" applyFill="1" applyBorder="1" applyAlignment="1">
      <alignment vertical="center" wrapText="1"/>
    </xf>
    <xf numFmtId="41" fontId="5" fillId="2" borderId="9" xfId="0" applyNumberFormat="1" applyFont="1" applyFill="1" applyBorder="1" applyAlignment="1">
      <alignment horizontal="right" wrapText="1"/>
    </xf>
    <xf numFmtId="41" fontId="5" fillId="2" borderId="10" xfId="0" applyNumberFormat="1" applyFont="1" applyFill="1" applyBorder="1" applyAlignment="1">
      <alignment horizontal="right" wrapText="1"/>
    </xf>
    <xf numFmtId="0" fontId="5" fillId="0" borderId="9" xfId="0" applyFont="1" applyFill="1" applyBorder="1" applyAlignment="1">
      <alignment vertical="center" wrapText="1"/>
    </xf>
    <xf numFmtId="0" fontId="5" fillId="2" borderId="32" xfId="0" applyFont="1" applyFill="1" applyBorder="1" applyAlignment="1">
      <alignment horizontal="center" vertical="center" wrapText="1"/>
    </xf>
    <xf numFmtId="41" fontId="5" fillId="2" borderId="32" xfId="0" applyNumberFormat="1" applyFont="1" applyFill="1" applyBorder="1" applyAlignment="1">
      <alignment horizontal="right" wrapText="1"/>
    </xf>
    <xf numFmtId="41" fontId="5" fillId="2" borderId="33" xfId="0" applyNumberFormat="1" applyFont="1" applyFill="1" applyBorder="1" applyAlignment="1">
      <alignment horizontal="right" wrapText="1"/>
    </xf>
    <xf numFmtId="2" fontId="10" fillId="2" borderId="20" xfId="0" applyNumberFormat="1" applyFont="1" applyFill="1" applyBorder="1" applyAlignment="1">
      <alignment horizontal="center" vertical="center" wrapText="1"/>
    </xf>
    <xf numFmtId="0" fontId="10" fillId="2" borderId="21" xfId="0" applyFont="1" applyFill="1" applyBorder="1" applyAlignment="1">
      <alignment horizontal="center" vertical="center" wrapText="1"/>
    </xf>
    <xf numFmtId="0" fontId="4" fillId="2" borderId="21" xfId="0" applyFont="1" applyFill="1" applyBorder="1" applyAlignment="1">
      <alignment horizontal="center" vertical="center" wrapText="1"/>
    </xf>
    <xf numFmtId="164" fontId="5" fillId="2" borderId="21" xfId="0" applyNumberFormat="1" applyFont="1" applyFill="1" applyBorder="1" applyAlignment="1">
      <alignment horizontal="right" wrapText="1"/>
    </xf>
    <xf numFmtId="41" fontId="5" fillId="2" borderId="21" xfId="0" applyNumberFormat="1" applyFont="1" applyFill="1" applyBorder="1" applyAlignment="1">
      <alignment horizontal="right" wrapText="1"/>
    </xf>
    <xf numFmtId="41" fontId="2" fillId="2" borderId="39" xfId="0" applyNumberFormat="1" applyFont="1" applyFill="1" applyBorder="1" applyAlignment="1">
      <alignment horizontal="right" vertical="center" wrapText="1"/>
    </xf>
    <xf numFmtId="1" fontId="5" fillId="2" borderId="54" xfId="0" applyNumberFormat="1" applyFont="1" applyFill="1" applyBorder="1" applyAlignment="1">
      <alignment horizontal="center" vertical="center" wrapText="1"/>
    </xf>
    <xf numFmtId="41" fontId="5" fillId="2" borderId="7" xfId="0" applyNumberFormat="1" applyFont="1" applyFill="1" applyBorder="1" applyAlignment="1">
      <alignment horizontal="right" wrapText="1"/>
    </xf>
    <xf numFmtId="41" fontId="5" fillId="2" borderId="34" xfId="0" applyNumberFormat="1" applyFont="1" applyFill="1" applyBorder="1" applyAlignment="1">
      <alignment horizontal="right" wrapText="1"/>
    </xf>
    <xf numFmtId="3" fontId="5" fillId="2" borderId="8" xfId="0" applyNumberFormat="1" applyFont="1" applyFill="1" applyBorder="1" applyAlignment="1">
      <alignment horizontal="center" vertical="center" wrapText="1"/>
    </xf>
    <xf numFmtId="3" fontId="5" fillId="2" borderId="54" xfId="0" applyNumberFormat="1" applyFont="1" applyFill="1" applyBorder="1" applyAlignment="1">
      <alignment horizontal="center" vertical="center" wrapText="1"/>
    </xf>
    <xf numFmtId="41" fontId="2" fillId="2" borderId="10" xfId="0" applyNumberFormat="1" applyFont="1" applyFill="1" applyBorder="1" applyAlignment="1">
      <alignment vertical="center" wrapText="1"/>
    </xf>
    <xf numFmtId="0" fontId="8" fillId="2" borderId="12" xfId="0" applyFont="1" applyFill="1" applyBorder="1" applyAlignment="1">
      <alignment horizontal="center" vertical="center" wrapText="1"/>
    </xf>
    <xf numFmtId="0" fontId="20" fillId="2" borderId="0" xfId="0" applyFont="1" applyFill="1" applyAlignment="1">
      <alignment horizontal="center" vertical="center"/>
    </xf>
    <xf numFmtId="1" fontId="2" fillId="2" borderId="15" xfId="0" applyNumberFormat="1" applyFont="1" applyFill="1" applyBorder="1" applyAlignment="1">
      <alignment horizontal="center" vertical="center" wrapText="1"/>
    </xf>
    <xf numFmtId="41" fontId="2" fillId="2" borderId="16" xfId="0" applyNumberFormat="1"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0" fillId="2" borderId="22" xfId="0" applyFill="1" applyBorder="1" applyAlignment="1">
      <alignment wrapText="1"/>
    </xf>
    <xf numFmtId="0" fontId="0" fillId="2" borderId="23" xfId="0" applyFill="1" applyBorder="1" applyAlignment="1">
      <alignment wrapText="1"/>
    </xf>
    <xf numFmtId="41" fontId="5" fillId="2" borderId="15" xfId="0" applyNumberFormat="1" applyFont="1" applyFill="1" applyBorder="1" applyAlignment="1">
      <alignment horizontal="right" wrapText="1"/>
    </xf>
    <xf numFmtId="41" fontId="5" fillId="2" borderId="16" xfId="0" applyNumberFormat="1" applyFont="1" applyFill="1" applyBorder="1" applyAlignment="1">
      <alignment horizontal="right" wrapText="1"/>
    </xf>
    <xf numFmtId="41" fontId="5" fillId="2" borderId="12" xfId="0" applyNumberFormat="1" applyFont="1" applyFill="1" applyBorder="1" applyAlignment="1">
      <alignment horizontal="right" wrapText="1"/>
    </xf>
    <xf numFmtId="41" fontId="5" fillId="2" borderId="13" xfId="0" applyNumberFormat="1" applyFont="1" applyFill="1" applyBorder="1" applyAlignment="1">
      <alignment horizontal="right" wrapText="1"/>
    </xf>
    <xf numFmtId="41" fontId="2" fillId="2" borderId="19" xfId="0" applyNumberFormat="1" applyFont="1" applyFill="1" applyBorder="1" applyAlignment="1">
      <alignment horizontal="right" vertical="center" wrapText="1"/>
    </xf>
    <xf numFmtId="0" fontId="4" fillId="2" borderId="23" xfId="0" applyFont="1" applyFill="1" applyBorder="1" applyAlignment="1">
      <alignment vertical="top" wrapText="1"/>
    </xf>
    <xf numFmtId="164" fontId="5" fillId="0" borderId="9" xfId="0" applyNumberFormat="1" applyFont="1" applyFill="1" applyBorder="1" applyAlignment="1">
      <alignment horizontal="right" wrapText="1"/>
    </xf>
    <xf numFmtId="0" fontId="12" fillId="2" borderId="8" xfId="0" applyFont="1" applyFill="1" applyBorder="1" applyAlignment="1">
      <alignment horizontal="center" vertical="center" wrapText="1"/>
    </xf>
    <xf numFmtId="164" fontId="5" fillId="0" borderId="12" xfId="0" applyNumberFormat="1" applyFont="1" applyFill="1" applyBorder="1" applyAlignment="1">
      <alignment horizontal="right" wrapText="1"/>
    </xf>
    <xf numFmtId="41" fontId="2" fillId="2" borderId="23" xfId="0" applyNumberFormat="1" applyFont="1" applyFill="1" applyBorder="1" applyAlignment="1">
      <alignment horizontal="right" vertical="center" wrapText="1"/>
    </xf>
    <xf numFmtId="49" fontId="5" fillId="0" borderId="9" xfId="0" applyNumberFormat="1" applyFont="1" applyFill="1" applyBorder="1" applyAlignment="1">
      <alignment horizontal="center" vertical="center" wrapText="1"/>
    </xf>
    <xf numFmtId="0" fontId="5" fillId="0" borderId="9" xfId="0" applyFont="1" applyFill="1" applyBorder="1" applyAlignment="1">
      <alignment horizontal="right" wrapText="1"/>
    </xf>
    <xf numFmtId="41" fontId="5" fillId="0" borderId="9" xfId="0" applyNumberFormat="1" applyFont="1" applyFill="1" applyBorder="1" applyAlignment="1">
      <alignment horizontal="right" wrapText="1"/>
    </xf>
    <xf numFmtId="0" fontId="4" fillId="2" borderId="22" xfId="0" applyFont="1" applyFill="1" applyBorder="1" applyAlignment="1">
      <alignment horizontal="center" vertical="center" wrapText="1"/>
    </xf>
    <xf numFmtId="41" fontId="2" fillId="2" borderId="36" xfId="0" applyNumberFormat="1" applyFont="1" applyFill="1" applyBorder="1" applyAlignment="1">
      <alignment horizontal="right" vertical="center" wrapText="1"/>
    </xf>
    <xf numFmtId="1" fontId="5" fillId="2" borderId="14"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 fontId="14" fillId="2" borderId="0" xfId="0" applyNumberFormat="1" applyFont="1" applyFill="1" applyAlignment="1">
      <alignment horizontal="right" vertical="center" wrapText="1"/>
    </xf>
    <xf numFmtId="41" fontId="14" fillId="2" borderId="0" xfId="0" applyNumberFormat="1" applyFont="1" applyFill="1" applyAlignment="1">
      <alignment vertical="center" wrapText="1"/>
    </xf>
    <xf numFmtId="41" fontId="5" fillId="2" borderId="23" xfId="0" applyNumberFormat="1" applyFont="1" applyFill="1" applyBorder="1" applyAlignment="1">
      <alignment vertical="center" wrapText="1"/>
    </xf>
    <xf numFmtId="1" fontId="2" fillId="2" borderId="9" xfId="0" applyNumberFormat="1" applyFont="1" applyFill="1" applyBorder="1" applyAlignment="1">
      <alignment horizontal="righ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2" fontId="2" fillId="2" borderId="21" xfId="0" applyNumberFormat="1" applyFont="1" applyFill="1" applyBorder="1" applyAlignment="1">
      <alignment horizontal="left" vertical="center" wrapText="1"/>
    </xf>
    <xf numFmtId="1" fontId="2" fillId="2" borderId="0" xfId="0" applyNumberFormat="1" applyFont="1" applyFill="1" applyAlignment="1">
      <alignment horizontal="left" vertical="center" wrapText="1"/>
    </xf>
    <xf numFmtId="41" fontId="2" fillId="2" borderId="0" xfId="0" applyNumberFormat="1" applyFont="1" applyFill="1" applyAlignment="1">
      <alignment vertical="center" wrapText="1"/>
    </xf>
    <xf numFmtId="1" fontId="14" fillId="0" borderId="0" xfId="0" applyNumberFormat="1" applyFont="1" applyAlignment="1">
      <alignment horizontal="right" vertical="center" wrapText="1"/>
    </xf>
    <xf numFmtId="41" fontId="14" fillId="0" borderId="0" xfId="0" applyNumberFormat="1" applyFont="1" applyAlignment="1">
      <alignment vertical="center" wrapText="1"/>
    </xf>
    <xf numFmtId="0" fontId="19" fillId="2" borderId="41" xfId="0" applyFont="1" applyFill="1" applyBorder="1" applyAlignment="1">
      <alignment horizontal="center" wrapText="1"/>
    </xf>
    <xf numFmtId="0" fontId="0" fillId="0" borderId="0" xfId="0" applyFill="1" applyAlignment="1">
      <alignment wrapText="1"/>
    </xf>
    <xf numFmtId="0" fontId="5" fillId="0" borderId="8" xfId="0" applyFont="1" applyFill="1" applyBorder="1" applyAlignment="1">
      <alignment horizontal="center" vertical="center" wrapText="1"/>
    </xf>
    <xf numFmtId="41" fontId="5" fillId="0" borderId="10" xfId="0" applyNumberFormat="1" applyFont="1" applyFill="1" applyBorder="1" applyAlignment="1">
      <alignment horizontal="right" wrapText="1"/>
    </xf>
    <xf numFmtId="0" fontId="21" fillId="0" borderId="0" xfId="0" applyFont="1" applyFill="1" applyAlignment="1">
      <alignment wrapText="1"/>
    </xf>
    <xf numFmtId="41" fontId="2" fillId="2" borderId="51" xfId="0" applyNumberFormat="1" applyFont="1" applyFill="1" applyBorder="1" applyAlignment="1">
      <alignment horizontal="right" vertical="center" wrapText="1"/>
    </xf>
    <xf numFmtId="0" fontId="2" fillId="2" borderId="51" xfId="0" applyFont="1" applyFill="1" applyBorder="1" applyAlignment="1">
      <alignment wrapText="1"/>
    </xf>
    <xf numFmtId="41" fontId="6" fillId="2" borderId="19" xfId="0" applyNumberFormat="1" applyFont="1" applyFill="1" applyBorder="1" applyAlignment="1">
      <alignment vertical="center" wrapText="1"/>
    </xf>
    <xf numFmtId="164" fontId="12" fillId="2" borderId="9" xfId="0" applyNumberFormat="1" applyFont="1" applyFill="1" applyBorder="1" applyAlignment="1">
      <alignment horizontal="right" wrapText="1"/>
    </xf>
    <xf numFmtId="41" fontId="2" fillId="2" borderId="39" xfId="0" applyNumberFormat="1" applyFont="1" applyFill="1" applyBorder="1" applyAlignment="1">
      <alignment vertical="center" wrapText="1"/>
    </xf>
    <xf numFmtId="41" fontId="2" fillId="2" borderId="16" xfId="0" applyNumberFormat="1" applyFont="1" applyFill="1" applyBorder="1" applyAlignment="1">
      <alignment vertical="center" wrapText="1"/>
    </xf>
    <xf numFmtId="166" fontId="5" fillId="2" borderId="7" xfId="0" applyNumberFormat="1" applyFont="1" applyFill="1" applyBorder="1" applyAlignment="1">
      <alignment horizontal="right" wrapText="1"/>
    </xf>
    <xf numFmtId="0" fontId="11" fillId="2" borderId="51" xfId="0" applyFont="1" applyFill="1" applyBorder="1" applyAlignment="1">
      <alignment horizontal="right" wrapText="1"/>
    </xf>
    <xf numFmtId="0" fontId="12" fillId="2" borderId="21" xfId="0" applyFont="1" applyFill="1" applyBorder="1" applyAlignment="1">
      <alignment horizontal="right" wrapText="1"/>
    </xf>
    <xf numFmtId="0" fontId="11" fillId="2" borderId="5" xfId="0" applyFont="1" applyFill="1" applyBorder="1" applyAlignment="1">
      <alignment horizontal="right" wrapText="1"/>
    </xf>
    <xf numFmtId="41" fontId="5" fillId="2" borderId="39" xfId="0" applyNumberFormat="1" applyFont="1" applyFill="1" applyBorder="1" applyAlignment="1">
      <alignment horizontal="right" vertical="center" wrapText="1"/>
    </xf>
    <xf numFmtId="49" fontId="5" fillId="0" borderId="32" xfId="0" applyNumberFormat="1" applyFont="1" applyBorder="1" applyAlignment="1">
      <alignment horizontal="center" vertical="center" wrapText="1"/>
    </xf>
    <xf numFmtId="0" fontId="5" fillId="0" borderId="32" xfId="0" applyFont="1" applyBorder="1" applyAlignment="1">
      <alignment vertical="top" wrapText="1"/>
    </xf>
    <xf numFmtId="0" fontId="5" fillId="0" borderId="32" xfId="0" applyFont="1" applyBorder="1" applyAlignment="1">
      <alignment horizontal="right" wrapText="1"/>
    </xf>
    <xf numFmtId="4" fontId="5" fillId="0" borderId="32" xfId="0" applyNumberFormat="1" applyFont="1" applyBorder="1" applyAlignment="1">
      <alignment wrapText="1"/>
    </xf>
    <xf numFmtId="4" fontId="5" fillId="0" borderId="32" xfId="0" applyNumberFormat="1" applyFont="1" applyBorder="1" applyAlignment="1" applyProtection="1">
      <alignment horizontal="right" wrapText="1"/>
      <protection locked="0"/>
    </xf>
    <xf numFmtId="0" fontId="12" fillId="2" borderId="31" xfId="0" applyFont="1" applyFill="1" applyBorder="1" applyAlignment="1">
      <alignment horizontal="center" vertical="center" wrapText="1"/>
    </xf>
    <xf numFmtId="164" fontId="5" fillId="0" borderId="32" xfId="0" applyNumberFormat="1" applyFont="1" applyFill="1" applyBorder="1" applyAlignment="1">
      <alignment horizontal="right" wrapText="1"/>
    </xf>
    <xf numFmtId="41" fontId="2" fillId="2" borderId="13" xfId="0" applyNumberFormat="1" applyFont="1" applyFill="1" applyBorder="1" applyAlignment="1">
      <alignment vertical="center" wrapText="1"/>
    </xf>
    <xf numFmtId="4" fontId="2" fillId="2" borderId="23" xfId="0" applyNumberFormat="1" applyFont="1" applyFill="1" applyBorder="1" applyAlignment="1">
      <alignment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4" fontId="2" fillId="2" borderId="44" xfId="0" applyNumberFormat="1" applyFont="1" applyFill="1" applyBorder="1" applyAlignment="1">
      <alignment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4" fontId="2" fillId="2" borderId="39" xfId="0" applyNumberFormat="1" applyFont="1" applyFill="1" applyBorder="1" applyAlignment="1">
      <alignment vertical="center" wrapText="1"/>
    </xf>
    <xf numFmtId="41" fontId="6" fillId="3" borderId="9" xfId="0" applyNumberFormat="1" applyFont="1" applyFill="1" applyBorder="1"/>
    <xf numFmtId="41" fontId="6" fillId="3" borderId="7" xfId="0" applyNumberFormat="1" applyFont="1" applyFill="1" applyBorder="1"/>
    <xf numFmtId="41" fontId="6" fillId="3" borderId="34" xfId="0" applyNumberFormat="1" applyFont="1" applyFill="1" applyBorder="1"/>
    <xf numFmtId="4" fontId="2" fillId="0" borderId="32" xfId="0" applyNumberFormat="1" applyFont="1" applyBorder="1"/>
    <xf numFmtId="164" fontId="12" fillId="2" borderId="7" xfId="0" applyNumberFormat="1" applyFont="1" applyFill="1" applyBorder="1" applyAlignment="1">
      <alignment horizontal="right" wrapText="1"/>
    </xf>
    <xf numFmtId="0" fontId="12" fillId="2" borderId="21" xfId="0" applyFont="1" applyFill="1" applyBorder="1" applyAlignment="1">
      <alignment vertical="center" wrapText="1"/>
    </xf>
    <xf numFmtId="0" fontId="10" fillId="2" borderId="21" xfId="0" applyFont="1" applyFill="1" applyBorder="1" applyAlignment="1">
      <alignment horizontal="right" vertical="center" wrapText="1"/>
    </xf>
    <xf numFmtId="0" fontId="2" fillId="2" borderId="6" xfId="0" applyFont="1" applyFill="1" applyBorder="1" applyAlignment="1">
      <alignment horizontal="center" vertical="center" wrapText="1"/>
    </xf>
    <xf numFmtId="2" fontId="2" fillId="2" borderId="32" xfId="0" applyNumberFormat="1" applyFont="1" applyFill="1" applyBorder="1" applyAlignment="1">
      <alignment horizontal="left" vertical="center" wrapText="1"/>
    </xf>
    <xf numFmtId="41" fontId="2" fillId="2" borderId="33" xfId="0" applyNumberFormat="1" applyFont="1" applyFill="1" applyBorder="1" applyAlignment="1">
      <alignment vertical="center" wrapText="1"/>
    </xf>
    <xf numFmtId="0" fontId="5" fillId="2" borderId="4" xfId="0" applyFont="1" applyFill="1" applyBorder="1" applyAlignment="1">
      <alignment horizontal="center" vertical="center" wrapText="1"/>
    </xf>
    <xf numFmtId="4" fontId="2" fillId="2" borderId="32" xfId="0" applyNumberFormat="1" applyFont="1" applyFill="1" applyBorder="1" applyAlignment="1">
      <alignment horizontal="left" vertical="center" wrapText="1"/>
    </xf>
    <xf numFmtId="4" fontId="2" fillId="2" borderId="32" xfId="0" applyNumberFormat="1" applyFont="1" applyFill="1" applyBorder="1" applyAlignment="1">
      <alignment horizontal="right" vertical="center" wrapText="1"/>
    </xf>
    <xf numFmtId="4" fontId="2" fillId="2" borderId="33" xfId="0" applyNumberFormat="1" applyFont="1" applyFill="1" applyBorder="1" applyAlignment="1">
      <alignment vertical="center" wrapText="1"/>
    </xf>
    <xf numFmtId="3" fontId="5" fillId="2" borderId="31" xfId="0" applyNumberFormat="1" applyFont="1" applyFill="1" applyBorder="1" applyAlignment="1">
      <alignment horizontal="center" vertical="center" wrapText="1"/>
    </xf>
    <xf numFmtId="0" fontId="5" fillId="0" borderId="9" xfId="0" applyFont="1" applyBorder="1" applyAlignment="1">
      <alignment vertical="center" wrapText="1"/>
    </xf>
    <xf numFmtId="41" fontId="2" fillId="2" borderId="44" xfId="0" applyNumberFormat="1" applyFont="1" applyFill="1" applyBorder="1" applyAlignment="1">
      <alignment horizontal="right" vertical="center" wrapText="1"/>
    </xf>
    <xf numFmtId="0" fontId="10" fillId="2" borderId="5"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5" fillId="0" borderId="52" xfId="0" applyFont="1" applyBorder="1" applyAlignment="1">
      <alignment horizontal="left" vertical="top" wrapText="1"/>
    </xf>
    <xf numFmtId="0" fontId="5" fillId="0" borderId="47" xfId="0" applyFont="1" applyBorder="1" applyAlignment="1">
      <alignment horizontal="left" vertical="top" wrapText="1"/>
    </xf>
    <xf numFmtId="0" fontId="5" fillId="0" borderId="53"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23"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0" borderId="55" xfId="0" applyFont="1" applyBorder="1" applyAlignment="1">
      <alignment horizontal="left" vertical="top" wrapText="1"/>
    </xf>
    <xf numFmtId="0" fontId="5" fillId="0" borderId="56" xfId="0" applyFont="1" applyBorder="1" applyAlignment="1">
      <alignment vertical="top"/>
    </xf>
    <xf numFmtId="0" fontId="5" fillId="0" borderId="57" xfId="0" applyFont="1" applyBorder="1" applyAlignment="1">
      <alignment vertical="top"/>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52" xfId="0" applyFont="1" applyBorder="1" applyAlignment="1">
      <alignment horizontal="left" vertical="center" wrapText="1"/>
    </xf>
    <xf numFmtId="0" fontId="5" fillId="0" borderId="47" xfId="0" applyFont="1" applyBorder="1" applyAlignment="1">
      <alignment horizontal="left" vertical="center" wrapText="1"/>
    </xf>
    <xf numFmtId="0" fontId="5" fillId="0" borderId="53" xfId="0" applyFont="1" applyBorder="1" applyAlignment="1">
      <alignment horizontal="lef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2" fillId="2" borderId="18"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7" xfId="0" applyFont="1" applyFill="1" applyBorder="1" applyAlignment="1">
      <alignment horizontal="right" wrapText="1"/>
    </xf>
    <xf numFmtId="0" fontId="2" fillId="2" borderId="18" xfId="0" applyFont="1" applyFill="1" applyBorder="1" applyAlignment="1">
      <alignment horizontal="right" wrapText="1"/>
    </xf>
    <xf numFmtId="0" fontId="2" fillId="2" borderId="40" xfId="0" applyFont="1" applyFill="1" applyBorder="1" applyAlignment="1">
      <alignment horizontal="right"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50" xfId="0" applyFont="1" applyFill="1" applyBorder="1" applyAlignment="1">
      <alignment horizontal="right" vertical="center" wrapText="1"/>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2" fontId="2" fillId="2" borderId="50" xfId="0" applyNumberFormat="1" applyFont="1" applyFill="1" applyBorder="1" applyAlignment="1">
      <alignment horizontal="right" wrapText="1"/>
    </xf>
    <xf numFmtId="2" fontId="10" fillId="2" borderId="27" xfId="0" applyNumberFormat="1" applyFont="1" applyFill="1" applyBorder="1" applyAlignment="1">
      <alignment horizontal="left" vertical="top" wrapText="1"/>
    </xf>
    <xf numFmtId="2" fontId="10" fillId="2" borderId="30" xfId="0" applyNumberFormat="1" applyFont="1" applyFill="1" applyBorder="1" applyAlignment="1">
      <alignment horizontal="left" vertical="top" wrapText="1"/>
    </xf>
    <xf numFmtId="2" fontId="10" fillId="2" borderId="25" xfId="0" applyNumberFormat="1" applyFont="1" applyFill="1" applyBorder="1" applyAlignment="1">
      <alignment horizontal="left" vertical="top" wrapText="1"/>
    </xf>
    <xf numFmtId="2" fontId="2" fillId="2" borderId="49" xfId="0" applyNumberFormat="1" applyFont="1" applyFill="1" applyBorder="1" applyAlignment="1">
      <alignment horizontal="right" vertical="center" wrapText="1"/>
    </xf>
    <xf numFmtId="2" fontId="2" fillId="2" borderId="5" xfId="0" applyNumberFormat="1" applyFont="1" applyFill="1" applyBorder="1" applyAlignment="1">
      <alignment horizontal="right" vertical="center" wrapText="1"/>
    </xf>
    <xf numFmtId="2" fontId="2" fillId="2" borderId="50" xfId="0" applyNumberFormat="1" applyFont="1" applyFill="1" applyBorder="1" applyAlignment="1">
      <alignment horizontal="right" vertical="center" wrapText="1"/>
    </xf>
    <xf numFmtId="0" fontId="23" fillId="2" borderId="5" xfId="0" applyFont="1" applyFill="1" applyBorder="1" applyAlignment="1">
      <alignment horizontal="center" vertical="top" wrapText="1"/>
    </xf>
    <xf numFmtId="0" fontId="23" fillId="2" borderId="6" xfId="0" applyFont="1" applyFill="1" applyBorder="1" applyAlignment="1">
      <alignment horizontal="center" vertical="top" wrapText="1"/>
    </xf>
    <xf numFmtId="2" fontId="2" fillId="2" borderId="17" xfId="0" applyNumberFormat="1" applyFont="1" applyFill="1" applyBorder="1" applyAlignment="1">
      <alignment horizontal="right" wrapText="1"/>
    </xf>
    <xf numFmtId="2" fontId="2" fillId="2" borderId="18" xfId="0" applyNumberFormat="1" applyFont="1" applyFill="1" applyBorder="1" applyAlignment="1">
      <alignment horizontal="right" wrapText="1"/>
    </xf>
    <xf numFmtId="2" fontId="2" fillId="2" borderId="59" xfId="0" applyNumberFormat="1" applyFont="1" applyFill="1" applyBorder="1" applyAlignment="1">
      <alignment horizontal="right" wrapText="1"/>
    </xf>
    <xf numFmtId="2" fontId="2" fillId="2" borderId="62" xfId="0" applyNumberFormat="1" applyFont="1" applyFill="1" applyBorder="1" applyAlignment="1">
      <alignment horizontal="right" vertical="center" wrapText="1"/>
    </xf>
    <xf numFmtId="2" fontId="2" fillId="2" borderId="18" xfId="0" applyNumberFormat="1" applyFont="1" applyFill="1" applyBorder="1" applyAlignment="1">
      <alignment horizontal="right" vertical="center" wrapText="1"/>
    </xf>
    <xf numFmtId="2" fontId="2" fillId="2" borderId="59" xfId="0" applyNumberFormat="1" applyFont="1" applyFill="1" applyBorder="1" applyAlignment="1">
      <alignment horizontal="right" vertical="center" wrapText="1"/>
    </xf>
    <xf numFmtId="2" fontId="2" fillId="2" borderId="49"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50" xfId="0" applyNumberFormat="1" applyFont="1" applyFill="1" applyBorder="1" applyAlignment="1">
      <alignment horizontal="left" vertical="top" wrapText="1"/>
    </xf>
    <xf numFmtId="2" fontId="2" fillId="2" borderId="49"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50" xfId="0" applyNumberFormat="1" applyFont="1" applyFill="1" applyBorder="1" applyAlignment="1">
      <alignment horizontal="left" vertical="center"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5" fillId="2" borderId="4" xfId="0" applyFont="1" applyFill="1" applyBorder="1" applyAlignment="1">
      <alignment horizontal="right" wrapText="1"/>
    </xf>
    <xf numFmtId="0" fontId="5" fillId="2" borderId="5" xfId="0" applyFont="1" applyFill="1" applyBorder="1" applyAlignment="1">
      <alignment horizontal="right" wrapText="1"/>
    </xf>
    <xf numFmtId="0" fontId="5" fillId="2" borderId="6" xfId="0" applyFont="1" applyFill="1" applyBorder="1" applyAlignment="1">
      <alignment horizontal="right" wrapText="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50" xfId="0" applyFont="1" applyFill="1" applyBorder="1" applyAlignment="1">
      <alignment horizontal="right" vertical="center" wrapText="1"/>
    </xf>
    <xf numFmtId="0" fontId="5" fillId="2" borderId="61" xfId="0" applyFont="1" applyFill="1" applyBorder="1" applyAlignment="1">
      <alignment horizontal="right" wrapText="1"/>
    </xf>
    <xf numFmtId="0" fontId="5" fillId="2" borderId="60" xfId="0" applyFont="1" applyFill="1" applyBorder="1" applyAlignment="1">
      <alignment horizontal="right" wrapText="1"/>
    </xf>
    <xf numFmtId="0" fontId="5" fillId="2" borderId="58" xfId="0" applyFont="1" applyFill="1" applyBorder="1" applyAlignment="1">
      <alignment horizontal="right" wrapText="1"/>
    </xf>
    <xf numFmtId="0" fontId="2" fillId="2" borderId="4"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6" xfId="0" applyFont="1" applyFill="1" applyBorder="1" applyAlignment="1">
      <alignment horizontal="right" vertical="top" wrapText="1"/>
    </xf>
    <xf numFmtId="2" fontId="10" fillId="2" borderId="49" xfId="0" applyNumberFormat="1" applyFont="1" applyFill="1" applyBorder="1" applyAlignment="1">
      <alignment horizontal="left" vertical="top" wrapText="1"/>
    </xf>
    <xf numFmtId="2" fontId="10" fillId="2" borderId="5" xfId="0" applyNumberFormat="1" applyFont="1" applyFill="1" applyBorder="1" applyAlignment="1">
      <alignment horizontal="left" vertical="top" wrapText="1"/>
    </xf>
    <xf numFmtId="2" fontId="10" fillId="2" borderId="50" xfId="0" applyNumberFormat="1" applyFont="1" applyFill="1" applyBorder="1" applyAlignment="1">
      <alignment horizontal="left" vertical="top" wrapText="1"/>
    </xf>
    <xf numFmtId="4" fontId="6" fillId="0" borderId="49" xfId="0" applyNumberFormat="1" applyFont="1" applyBorder="1" applyAlignment="1">
      <alignment horizontal="right"/>
    </xf>
    <xf numFmtId="4" fontId="6" fillId="0" borderId="5" xfId="0" applyNumberFormat="1" applyFont="1" applyBorder="1" applyAlignment="1">
      <alignment horizontal="right"/>
    </xf>
    <xf numFmtId="4" fontId="6" fillId="0" borderId="6" xfId="0" applyNumberFormat="1" applyFont="1" applyBorder="1" applyAlignment="1">
      <alignment horizontal="right"/>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9" xfId="0" applyFont="1" applyBorder="1" applyAlignment="1">
      <alignment horizontal="center" vertical="center" wrapText="1"/>
    </xf>
    <xf numFmtId="2" fontId="10" fillId="0" borderId="29" xfId="0" applyNumberFormat="1" applyFont="1" applyBorder="1" applyAlignment="1">
      <alignment horizontal="center" vertical="center"/>
    </xf>
    <xf numFmtId="2" fontId="10" fillId="0" borderId="38" xfId="0" applyNumberFormat="1" applyFont="1" applyBorder="1" applyAlignment="1">
      <alignment horizontal="center" vertical="center"/>
    </xf>
    <xf numFmtId="2" fontId="10" fillId="0" borderId="35" xfId="0" applyNumberFormat="1" applyFont="1" applyBorder="1" applyAlignment="1">
      <alignment horizontal="center" vertical="center"/>
    </xf>
    <xf numFmtId="2" fontId="17" fillId="0" borderId="20" xfId="0" applyNumberFormat="1" applyFont="1" applyBorder="1" applyAlignment="1">
      <alignment horizontal="center" vertical="center"/>
    </xf>
    <xf numFmtId="2" fontId="17" fillId="0" borderId="21" xfId="0" applyNumberFormat="1" applyFont="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6" fillId="3" borderId="8" xfId="0" applyFont="1" applyFill="1" applyBorder="1" applyAlignment="1">
      <alignment horizontal="left" vertical="center"/>
    </xf>
    <xf numFmtId="0" fontId="10" fillId="3" borderId="9" xfId="0" applyFont="1" applyFill="1" applyBorder="1" applyAlignment="1">
      <alignment horizontal="left" vertical="center"/>
    </xf>
    <xf numFmtId="43" fontId="2" fillId="2" borderId="16" xfId="0" applyNumberFormat="1" applyFont="1" applyFill="1" applyBorder="1" applyAlignment="1">
      <alignment vertical="center" wrapText="1"/>
    </xf>
    <xf numFmtId="43" fontId="2" fillId="2" borderId="10"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71"/>
  <sheetViews>
    <sheetView topLeftCell="A145" zoomScaleNormal="100" zoomScaleSheetLayoutView="78" zoomScalePageLayoutView="40" workbookViewId="0">
      <selection activeCell="G142" sqref="G142:G145"/>
    </sheetView>
  </sheetViews>
  <sheetFormatPr defaultRowHeight="18" x14ac:dyDescent="0.35"/>
  <cols>
    <col min="1" max="1" width="3.42578125" style="1" customWidth="1"/>
    <col min="2" max="2" width="7.7109375" style="62" customWidth="1"/>
    <col min="3" max="3" width="11.7109375" style="62" customWidth="1"/>
    <col min="4" max="4" width="64.140625" style="63" customWidth="1"/>
    <col min="5" max="5" width="10.42578125" style="62" customWidth="1"/>
    <col min="6" max="6" width="15" style="19" customWidth="1"/>
    <col min="7" max="7" width="15.42578125" style="278" customWidth="1"/>
    <col min="8" max="8" width="21.5703125" style="279" customWidth="1"/>
    <col min="9" max="9" width="51" style="2" customWidth="1"/>
    <col min="10" max="10" width="65.5703125" style="2" customWidth="1"/>
    <col min="11"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9" ht="84.75" customHeight="1" thickBot="1" x14ac:dyDescent="0.4">
      <c r="B1" s="342" t="s">
        <v>259</v>
      </c>
      <c r="C1" s="343"/>
      <c r="D1" s="343"/>
      <c r="E1" s="343"/>
      <c r="F1" s="343"/>
      <c r="G1" s="343"/>
      <c r="H1" s="344"/>
      <c r="I1" s="254"/>
    </row>
    <row r="2" spans="1:9" ht="19.5" thickBot="1" x14ac:dyDescent="0.4">
      <c r="B2" s="345" t="s">
        <v>0</v>
      </c>
      <c r="C2" s="346"/>
      <c r="D2" s="346"/>
      <c r="E2" s="346"/>
      <c r="F2" s="346"/>
      <c r="G2" s="346"/>
      <c r="H2" s="347"/>
    </row>
    <row r="3" spans="1:9" ht="19.149999999999999" customHeight="1" thickBot="1" x14ac:dyDescent="0.4">
      <c r="B3" s="348" t="s">
        <v>198</v>
      </c>
      <c r="C3" s="349"/>
      <c r="D3" s="349"/>
      <c r="E3" s="349"/>
      <c r="F3" s="349"/>
      <c r="G3" s="349"/>
      <c r="H3" s="350"/>
    </row>
    <row r="4" spans="1:9" ht="24" customHeight="1" thickBot="1" x14ac:dyDescent="0.4">
      <c r="B4" s="140"/>
      <c r="C4" s="141"/>
      <c r="D4" s="351" t="s">
        <v>1</v>
      </c>
      <c r="E4" s="351"/>
      <c r="F4" s="351"/>
      <c r="G4" s="351"/>
      <c r="H4" s="352"/>
    </row>
    <row r="5" spans="1:9" ht="63" customHeight="1" x14ac:dyDescent="0.35">
      <c r="A5" s="3"/>
      <c r="B5" s="153"/>
      <c r="C5" s="154" t="s">
        <v>2</v>
      </c>
      <c r="D5" s="353" t="s">
        <v>3</v>
      </c>
      <c r="E5" s="354"/>
      <c r="F5" s="354"/>
      <c r="G5" s="354"/>
      <c r="H5" s="355"/>
    </row>
    <row r="6" spans="1:9" ht="134.25" customHeight="1" x14ac:dyDescent="0.35">
      <c r="A6" s="3"/>
      <c r="B6" s="42"/>
      <c r="C6" s="14" t="s">
        <v>4</v>
      </c>
      <c r="D6" s="339" t="s">
        <v>5</v>
      </c>
      <c r="E6" s="340"/>
      <c r="F6" s="340"/>
      <c r="G6" s="340"/>
      <c r="H6" s="341"/>
    </row>
    <row r="7" spans="1:9" ht="81" customHeight="1" x14ac:dyDescent="0.35">
      <c r="A7" s="3"/>
      <c r="B7" s="107"/>
      <c r="C7" s="14" t="s">
        <v>6</v>
      </c>
      <c r="D7" s="356" t="s">
        <v>7</v>
      </c>
      <c r="E7" s="356"/>
      <c r="F7" s="356"/>
      <c r="G7" s="356"/>
      <c r="H7" s="357"/>
    </row>
    <row r="8" spans="1:9" ht="85.5" customHeight="1" x14ac:dyDescent="0.35">
      <c r="A8" s="3"/>
      <c r="B8" s="107"/>
      <c r="C8" s="14" t="s">
        <v>8</v>
      </c>
      <c r="D8" s="356" t="s">
        <v>67</v>
      </c>
      <c r="E8" s="356"/>
      <c r="F8" s="356"/>
      <c r="G8" s="356"/>
      <c r="H8" s="357"/>
    </row>
    <row r="9" spans="1:9" ht="141" customHeight="1" x14ac:dyDescent="0.35">
      <c r="A9" s="3"/>
      <c r="B9" s="107"/>
      <c r="C9" s="14" t="s">
        <v>9</v>
      </c>
      <c r="D9" s="356" t="s">
        <v>57</v>
      </c>
      <c r="E9" s="356"/>
      <c r="F9" s="356"/>
      <c r="G9" s="356"/>
      <c r="H9" s="357"/>
    </row>
    <row r="10" spans="1:9" ht="78" customHeight="1" x14ac:dyDescent="0.35">
      <c r="A10" s="3"/>
      <c r="B10" s="107"/>
      <c r="C10" s="14" t="s">
        <v>10</v>
      </c>
      <c r="D10" s="356" t="s">
        <v>58</v>
      </c>
      <c r="E10" s="356"/>
      <c r="F10" s="356"/>
      <c r="G10" s="356"/>
      <c r="H10" s="357"/>
    </row>
    <row r="11" spans="1:9" ht="45" customHeight="1" x14ac:dyDescent="0.35">
      <c r="A11" s="3"/>
      <c r="B11" s="107"/>
      <c r="C11" s="14" t="s">
        <v>11</v>
      </c>
      <c r="D11" s="356" t="s">
        <v>12</v>
      </c>
      <c r="E11" s="356"/>
      <c r="F11" s="356"/>
      <c r="G11" s="356"/>
      <c r="H11" s="357"/>
    </row>
    <row r="12" spans="1:9" ht="141" customHeight="1" x14ac:dyDescent="0.35">
      <c r="A12" s="3"/>
      <c r="B12" s="107"/>
      <c r="C12" s="14" t="s">
        <v>13</v>
      </c>
      <c r="D12" s="356" t="s">
        <v>77</v>
      </c>
      <c r="E12" s="356"/>
      <c r="F12" s="356"/>
      <c r="G12" s="356"/>
      <c r="H12" s="357"/>
    </row>
    <row r="13" spans="1:9" ht="83.25" customHeight="1" x14ac:dyDescent="0.35">
      <c r="A13" s="3"/>
      <c r="B13" s="107"/>
      <c r="C13" s="39" t="s">
        <v>14</v>
      </c>
      <c r="D13" s="356" t="s">
        <v>15</v>
      </c>
      <c r="E13" s="356"/>
      <c r="F13" s="356"/>
      <c r="G13" s="356"/>
      <c r="H13" s="357"/>
    </row>
    <row r="14" spans="1:9" ht="144" customHeight="1" x14ac:dyDescent="0.35">
      <c r="A14" s="3"/>
      <c r="B14" s="107"/>
      <c r="C14" s="14" t="s">
        <v>16</v>
      </c>
      <c r="D14" s="358" t="s">
        <v>149</v>
      </c>
      <c r="E14" s="359"/>
      <c r="F14" s="359"/>
      <c r="G14" s="359"/>
      <c r="H14" s="360"/>
    </row>
    <row r="15" spans="1:9" ht="192" customHeight="1" x14ac:dyDescent="0.35">
      <c r="A15" s="3"/>
      <c r="B15" s="107"/>
      <c r="C15" s="14" t="s">
        <v>17</v>
      </c>
      <c r="D15" s="356" t="s">
        <v>18</v>
      </c>
      <c r="E15" s="356"/>
      <c r="F15" s="356"/>
      <c r="G15" s="356"/>
      <c r="H15" s="357"/>
    </row>
    <row r="16" spans="1:9" ht="154.5" customHeight="1" x14ac:dyDescent="0.35">
      <c r="A16" s="3"/>
      <c r="B16" s="107"/>
      <c r="C16" s="14" t="s">
        <v>19</v>
      </c>
      <c r="D16" s="339" t="s">
        <v>20</v>
      </c>
      <c r="E16" s="340"/>
      <c r="F16" s="340"/>
      <c r="G16" s="340"/>
      <c r="H16" s="341"/>
    </row>
    <row r="17" spans="1:37" ht="106.5" customHeight="1" x14ac:dyDescent="0.35">
      <c r="A17" s="3"/>
      <c r="B17" s="107"/>
      <c r="C17" s="14" t="s">
        <v>21</v>
      </c>
      <c r="D17" s="339" t="s">
        <v>22</v>
      </c>
      <c r="E17" s="340"/>
      <c r="F17" s="340"/>
      <c r="G17" s="340"/>
      <c r="H17" s="341"/>
    </row>
    <row r="18" spans="1:37" ht="86.25" customHeight="1" x14ac:dyDescent="0.35">
      <c r="A18" s="3"/>
      <c r="B18" s="107"/>
      <c r="C18" s="14" t="s">
        <v>23</v>
      </c>
      <c r="D18" s="339" t="s">
        <v>68</v>
      </c>
      <c r="E18" s="340"/>
      <c r="F18" s="340"/>
      <c r="G18" s="340"/>
      <c r="H18" s="341"/>
    </row>
    <row r="19" spans="1:37" ht="70.5" customHeight="1" thickBot="1" x14ac:dyDescent="0.4">
      <c r="A19" s="3"/>
      <c r="B19" s="43"/>
      <c r="C19" s="44" t="s">
        <v>24</v>
      </c>
      <c r="D19" s="361" t="s">
        <v>69</v>
      </c>
      <c r="E19" s="361"/>
      <c r="F19" s="361"/>
      <c r="G19" s="361"/>
      <c r="H19" s="362"/>
    </row>
    <row r="20" spans="1:37" ht="18.75" thickBot="1" x14ac:dyDescent="0.4">
      <c r="B20" s="45"/>
      <c r="C20" s="45"/>
      <c r="D20" s="45"/>
      <c r="E20" s="45"/>
      <c r="F20" s="4"/>
      <c r="G20" s="45"/>
      <c r="H20" s="45"/>
    </row>
    <row r="21" spans="1:37" ht="56.25" x14ac:dyDescent="0.35">
      <c r="B21" s="40" t="s">
        <v>25</v>
      </c>
      <c r="C21" s="46" t="s">
        <v>52</v>
      </c>
      <c r="D21" s="46" t="s">
        <v>26</v>
      </c>
      <c r="E21" s="46" t="s">
        <v>27</v>
      </c>
      <c r="F21" s="5" t="s">
        <v>28</v>
      </c>
      <c r="G21" s="255" t="s">
        <v>29</v>
      </c>
      <c r="H21" s="256" t="s">
        <v>30</v>
      </c>
    </row>
    <row r="22" spans="1:37" ht="19.5" thickBot="1" x14ac:dyDescent="0.4">
      <c r="B22" s="47">
        <v>1</v>
      </c>
      <c r="C22" s="23">
        <v>2</v>
      </c>
      <c r="D22" s="23">
        <v>3</v>
      </c>
      <c r="E22" s="23">
        <v>4</v>
      </c>
      <c r="F22" s="23">
        <v>5</v>
      </c>
      <c r="G22" s="257">
        <v>6</v>
      </c>
      <c r="H22" s="258">
        <v>7</v>
      </c>
    </row>
    <row r="23" spans="1:37" ht="19.5" thickBot="1" x14ac:dyDescent="0.4">
      <c r="B23" s="48"/>
      <c r="C23" s="49"/>
      <c r="D23" s="160" t="s">
        <v>31</v>
      </c>
      <c r="E23" s="51"/>
      <c r="F23" s="52"/>
      <c r="G23" s="259"/>
      <c r="H23" s="260"/>
    </row>
    <row r="24" spans="1:37" ht="15.75" customHeight="1" x14ac:dyDescent="0.35">
      <c r="B24" s="13">
        <v>1</v>
      </c>
      <c r="C24" s="105" t="s">
        <v>62</v>
      </c>
      <c r="D24" s="53" t="s">
        <v>32</v>
      </c>
      <c r="E24" s="36" t="s">
        <v>33</v>
      </c>
      <c r="F24" s="37">
        <v>1</v>
      </c>
      <c r="G24" s="37"/>
      <c r="H24" s="262">
        <f t="shared" ref="H24:H29" si="0">F24*G24</f>
        <v>0</v>
      </c>
    </row>
    <row r="25" spans="1:37" ht="36" customHeight="1" x14ac:dyDescent="0.35">
      <c r="B25" s="76">
        <v>2</v>
      </c>
      <c r="C25" s="75" t="s">
        <v>53</v>
      </c>
      <c r="D25" s="77" t="s">
        <v>34</v>
      </c>
      <c r="E25" s="78" t="s">
        <v>33</v>
      </c>
      <c r="F25" s="79">
        <v>1</v>
      </c>
      <c r="G25" s="79"/>
      <c r="H25" s="236">
        <f t="shared" si="0"/>
        <v>0</v>
      </c>
    </row>
    <row r="26" spans="1:37" ht="29.25" customHeight="1" x14ac:dyDescent="0.35">
      <c r="B26" s="76">
        <v>3</v>
      </c>
      <c r="C26" s="106" t="s">
        <v>63</v>
      </c>
      <c r="D26" s="54" t="s">
        <v>35</v>
      </c>
      <c r="E26" s="78" t="s">
        <v>33</v>
      </c>
      <c r="F26" s="79">
        <v>1</v>
      </c>
      <c r="G26" s="79"/>
      <c r="H26" s="236">
        <f t="shared" si="0"/>
        <v>0</v>
      </c>
    </row>
    <row r="27" spans="1:37" ht="36" customHeight="1" x14ac:dyDescent="0.35">
      <c r="B27" s="76">
        <v>4</v>
      </c>
      <c r="C27" s="106" t="s">
        <v>64</v>
      </c>
      <c r="D27" s="54" t="s">
        <v>55</v>
      </c>
      <c r="E27" s="78" t="s">
        <v>33</v>
      </c>
      <c r="F27" s="79">
        <v>1</v>
      </c>
      <c r="G27" s="79"/>
      <c r="H27" s="236">
        <f t="shared" si="0"/>
        <v>0</v>
      </c>
    </row>
    <row r="28" spans="1:37" ht="66" customHeight="1" x14ac:dyDescent="0.35">
      <c r="B28" s="76">
        <v>5</v>
      </c>
      <c r="C28" s="106" t="s">
        <v>65</v>
      </c>
      <c r="D28" s="77" t="s">
        <v>56</v>
      </c>
      <c r="E28" s="78" t="s">
        <v>33</v>
      </c>
      <c r="F28" s="79">
        <v>1</v>
      </c>
      <c r="G28" s="79"/>
      <c r="H28" s="236">
        <f t="shared" si="0"/>
        <v>0</v>
      </c>
    </row>
    <row r="29" spans="1:37" ht="36.75" customHeight="1" thickBot="1" x14ac:dyDescent="0.4">
      <c r="B29" s="28">
        <v>6</v>
      </c>
      <c r="C29" s="55">
        <v>14</v>
      </c>
      <c r="D29" s="56" t="s">
        <v>70</v>
      </c>
      <c r="E29" s="27" t="s">
        <v>33</v>
      </c>
      <c r="F29" s="24">
        <v>1</v>
      </c>
      <c r="G29" s="24"/>
      <c r="H29" s="264">
        <f t="shared" si="0"/>
        <v>0</v>
      </c>
    </row>
    <row r="30" spans="1:37" ht="25.5" customHeight="1" thickBot="1" x14ac:dyDescent="0.4">
      <c r="B30" s="57"/>
      <c r="C30" s="58"/>
      <c r="D30" s="58"/>
      <c r="E30" s="363" t="s">
        <v>54</v>
      </c>
      <c r="F30" s="363"/>
      <c r="G30" s="364"/>
      <c r="H30" s="265">
        <f>SUM(H24:H29)</f>
        <v>0</v>
      </c>
    </row>
    <row r="31" spans="1:37" s="7" customFormat="1" ht="19.5" thickBot="1" x14ac:dyDescent="0.3">
      <c r="A31" s="6"/>
      <c r="B31" s="10"/>
      <c r="C31" s="11"/>
      <c r="D31" s="160" t="s">
        <v>36</v>
      </c>
      <c r="E31" s="12"/>
      <c r="F31" s="12"/>
      <c r="G31" s="12"/>
      <c r="H31" s="26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13">
        <v>7</v>
      </c>
      <c r="C32" s="105" t="s">
        <v>199</v>
      </c>
      <c r="D32" s="59" t="s">
        <v>74</v>
      </c>
      <c r="E32" s="36" t="s">
        <v>37</v>
      </c>
      <c r="F32" s="82">
        <v>0.8</v>
      </c>
      <c r="G32" s="261"/>
      <c r="H32" s="262">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290" customFormat="1" ht="53.25" customHeight="1" x14ac:dyDescent="0.35">
      <c r="B33" s="291">
        <v>8</v>
      </c>
      <c r="C33" s="271" t="s">
        <v>66</v>
      </c>
      <c r="D33" s="237" t="s">
        <v>202</v>
      </c>
      <c r="E33" s="272" t="s">
        <v>39</v>
      </c>
      <c r="F33" s="267">
        <v>2690</v>
      </c>
      <c r="G33" s="273"/>
      <c r="H33" s="292">
        <f t="shared" ref="H33:H35" si="1">F33*G33</f>
        <v>0</v>
      </c>
      <c r="I33" s="293"/>
    </row>
    <row r="34" spans="1:37" s="7" customFormat="1" ht="38.25" customHeight="1" x14ac:dyDescent="0.35">
      <c r="A34" s="6"/>
      <c r="B34" s="268">
        <v>9</v>
      </c>
      <c r="C34" s="104" t="s">
        <v>75</v>
      </c>
      <c r="D34" s="29" t="s">
        <v>203</v>
      </c>
      <c r="E34" s="78" t="s">
        <v>38</v>
      </c>
      <c r="F34" s="267">
        <v>350</v>
      </c>
      <c r="G34" s="235"/>
      <c r="H34" s="236">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22.5" customHeight="1" x14ac:dyDescent="0.35">
      <c r="A35" s="6"/>
      <c r="B35" s="76">
        <v>10</v>
      </c>
      <c r="C35" s="106" t="s">
        <v>159</v>
      </c>
      <c r="D35" s="9" t="s">
        <v>204</v>
      </c>
      <c r="E35" s="78" t="s">
        <v>41</v>
      </c>
      <c r="F35" s="267">
        <v>2</v>
      </c>
      <c r="G35" s="235"/>
      <c r="H35" s="236">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9.5" thickBot="1" x14ac:dyDescent="0.4">
      <c r="A36" s="6"/>
      <c r="B36" s="28">
        <v>11</v>
      </c>
      <c r="C36" s="172" t="s">
        <v>205</v>
      </c>
      <c r="D36" s="211" t="s">
        <v>228</v>
      </c>
      <c r="E36" s="27" t="s">
        <v>41</v>
      </c>
      <c r="F36" s="269">
        <v>2</v>
      </c>
      <c r="G36" s="263"/>
      <c r="H36" s="264">
        <f>(F36*G36)</f>
        <v>0</v>
      </c>
      <c r="I36" s="289"/>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30.75" customHeight="1" thickBot="1" x14ac:dyDescent="0.4">
      <c r="A37" s="6"/>
      <c r="B37" s="365" t="s">
        <v>42</v>
      </c>
      <c r="C37" s="366"/>
      <c r="D37" s="366"/>
      <c r="E37" s="366"/>
      <c r="F37" s="366"/>
      <c r="G37" s="367"/>
      <c r="H37" s="265">
        <f>SUM(H32:H36)</f>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7" customFormat="1" ht="16.149999999999999" customHeight="1" thickBot="1" x14ac:dyDescent="0.4">
      <c r="A38" s="6"/>
      <c r="B38" s="301"/>
      <c r="C38" s="301"/>
      <c r="D38" s="178" t="s">
        <v>43</v>
      </c>
      <c r="E38" s="302"/>
      <c r="F38" s="303"/>
      <c r="G38" s="303"/>
      <c r="H38" s="30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26" customFormat="1" ht="77.45" customHeight="1" x14ac:dyDescent="0.35">
      <c r="A39" s="25"/>
      <c r="B39" s="167">
        <v>12</v>
      </c>
      <c r="C39" s="186" t="s">
        <v>206</v>
      </c>
      <c r="D39" s="187" t="s">
        <v>207</v>
      </c>
      <c r="E39" s="188" t="s">
        <v>40</v>
      </c>
      <c r="F39" s="300">
        <v>2300</v>
      </c>
      <c r="G39" s="248"/>
      <c r="H39" s="249">
        <f>F39*G39</f>
        <v>0</v>
      </c>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37" s="7" customFormat="1" ht="38.25" customHeight="1" x14ac:dyDescent="0.35">
      <c r="A40" s="6"/>
      <c r="B40" s="76">
        <v>13</v>
      </c>
      <c r="C40" s="106" t="s">
        <v>208</v>
      </c>
      <c r="D40" s="29" t="s">
        <v>209</v>
      </c>
      <c r="E40" s="33" t="s">
        <v>40</v>
      </c>
      <c r="F40" s="83">
        <v>10</v>
      </c>
      <c r="G40" s="235"/>
      <c r="H40" s="236">
        <f>F40*G40</f>
        <v>0</v>
      </c>
      <c r="I40" s="25"/>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18.75" x14ac:dyDescent="0.35">
      <c r="A41" s="6"/>
      <c r="B41" s="76">
        <v>14</v>
      </c>
      <c r="C41" s="106" t="s">
        <v>210</v>
      </c>
      <c r="D41" s="29" t="s">
        <v>211</v>
      </c>
      <c r="E41" s="33" t="s">
        <v>39</v>
      </c>
      <c r="F41" s="83">
        <v>4570</v>
      </c>
      <c r="G41" s="235"/>
      <c r="H41" s="236">
        <f t="shared" ref="H41:H43" si="2">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37.5" x14ac:dyDescent="0.35">
      <c r="B42" s="76">
        <v>15</v>
      </c>
      <c r="C42" s="106" t="s">
        <v>212</v>
      </c>
      <c r="D42" s="29" t="s">
        <v>213</v>
      </c>
      <c r="E42" s="33" t="s">
        <v>41</v>
      </c>
      <c r="F42" s="83">
        <v>1</v>
      </c>
      <c r="G42" s="235"/>
      <c r="H42" s="236">
        <f t="shared" si="2"/>
        <v>0</v>
      </c>
    </row>
    <row r="43" spans="1:37" ht="38.25" thickBot="1" x14ac:dyDescent="0.4">
      <c r="B43" s="166">
        <v>16</v>
      </c>
      <c r="C43" s="161" t="s">
        <v>214</v>
      </c>
      <c r="D43" s="169" t="s">
        <v>215</v>
      </c>
      <c r="E43" s="170" t="s">
        <v>39</v>
      </c>
      <c r="F43" s="150">
        <v>1000</v>
      </c>
      <c r="G43" s="239"/>
      <c r="H43" s="240">
        <f t="shared" si="2"/>
        <v>0</v>
      </c>
    </row>
    <row r="44" spans="1:37" s="7" customFormat="1" ht="25.5" customHeight="1" thickBot="1" x14ac:dyDescent="0.4">
      <c r="A44" s="6"/>
      <c r="B44" s="368" t="s">
        <v>44</v>
      </c>
      <c r="C44" s="369"/>
      <c r="D44" s="369"/>
      <c r="E44" s="369"/>
      <c r="F44" s="369"/>
      <c r="G44" s="370"/>
      <c r="H44" s="294">
        <f>SUM(H39:H43)</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7" customFormat="1" ht="16.899999999999999" customHeight="1" thickBot="1" x14ac:dyDescent="0.4">
      <c r="A45" s="6"/>
      <c r="B45" s="60"/>
      <c r="C45" s="61"/>
      <c r="D45" s="160" t="s">
        <v>45</v>
      </c>
      <c r="E45" s="69"/>
      <c r="F45" s="15"/>
      <c r="G45" s="15"/>
      <c r="H45" s="270"/>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7" customFormat="1" ht="59.25" customHeight="1" x14ac:dyDescent="0.35">
      <c r="A46" s="6"/>
      <c r="B46" s="13">
        <v>17</v>
      </c>
      <c r="C46" s="105" t="s">
        <v>216</v>
      </c>
      <c r="D46" s="59" t="s">
        <v>217</v>
      </c>
      <c r="E46" s="36" t="s">
        <v>40</v>
      </c>
      <c r="F46" s="82">
        <v>1530</v>
      </c>
      <c r="G46" s="261"/>
      <c r="H46" s="262">
        <f t="shared" ref="H46:H48" si="3">(F46*G46)</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42.75" customHeight="1" x14ac:dyDescent="0.35">
      <c r="A47" s="6"/>
      <c r="B47" s="76">
        <v>18</v>
      </c>
      <c r="C47" s="106" t="s">
        <v>218</v>
      </c>
      <c r="D47" s="9" t="s">
        <v>219</v>
      </c>
      <c r="E47" s="78" t="s">
        <v>39</v>
      </c>
      <c r="F47" s="83">
        <v>3300</v>
      </c>
      <c r="G47" s="235"/>
      <c r="H47" s="236">
        <f t="shared" si="3"/>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38.25" customHeight="1" thickBot="1" x14ac:dyDescent="0.4">
      <c r="A48" s="89"/>
      <c r="B48" s="166">
        <v>19</v>
      </c>
      <c r="C48" s="305" t="s">
        <v>220</v>
      </c>
      <c r="D48" s="306" t="s">
        <v>221</v>
      </c>
      <c r="E48" s="307" t="s">
        <v>38</v>
      </c>
      <c r="F48" s="308">
        <v>50</v>
      </c>
      <c r="G48" s="309"/>
      <c r="H48" s="240">
        <f t="shared" si="3"/>
        <v>0</v>
      </c>
      <c r="I48"/>
      <c r="J48"/>
      <c r="K48"/>
      <c r="L48"/>
      <c r="M48"/>
      <c r="N48"/>
      <c r="O48"/>
      <c r="P48"/>
      <c r="Q48"/>
      <c r="R48"/>
      <c r="S48"/>
      <c r="T48"/>
      <c r="U48"/>
      <c r="V48"/>
      <c r="W48"/>
      <c r="X48"/>
      <c r="Y48"/>
      <c r="Z48"/>
      <c r="AA48"/>
      <c r="AB48"/>
      <c r="AC48"/>
      <c r="AD48"/>
      <c r="AE48"/>
      <c r="AF48"/>
      <c r="AG48"/>
      <c r="AH48"/>
      <c r="AI48"/>
      <c r="AJ48"/>
      <c r="AK48"/>
    </row>
    <row r="49" spans="1:37" s="7" customFormat="1" ht="22.5" customHeight="1" thickBot="1" x14ac:dyDescent="0.3">
      <c r="A49" s="6"/>
      <c r="B49" s="371" t="s">
        <v>46</v>
      </c>
      <c r="C49" s="372"/>
      <c r="D49" s="372"/>
      <c r="E49" s="372"/>
      <c r="F49" s="372"/>
      <c r="G49" s="373"/>
      <c r="H49" s="246">
        <f>SUM(H46:H48)</f>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s="6" customFormat="1" ht="20.45" customHeight="1" thickBot="1" x14ac:dyDescent="0.4">
      <c r="B50" s="84"/>
      <c r="C50" s="85"/>
      <c r="D50" s="295" t="s">
        <v>222</v>
      </c>
      <c r="E50" s="223"/>
      <c r="F50" s="325"/>
      <c r="G50" s="326"/>
      <c r="H50" s="246"/>
    </row>
    <row r="51" spans="1:37" s="6" customFormat="1" ht="72" customHeight="1" x14ac:dyDescent="0.35">
      <c r="B51" s="76">
        <v>20</v>
      </c>
      <c r="C51" s="38"/>
      <c r="D51" s="194" t="s">
        <v>223</v>
      </c>
      <c r="E51" s="201" t="s">
        <v>41</v>
      </c>
      <c r="F51" s="324">
        <v>300</v>
      </c>
      <c r="G51" s="248"/>
      <c r="H51" s="249">
        <f t="shared" ref="H51:H52" si="4">(F51*G51)</f>
        <v>0</v>
      </c>
      <c r="I51" s="25"/>
      <c r="J51" s="25"/>
    </row>
    <row r="52" spans="1:37" s="6" customFormat="1" ht="57.75" customHeight="1" x14ac:dyDescent="0.35">
      <c r="B52" s="76">
        <v>21</v>
      </c>
      <c r="C52" s="38"/>
      <c r="D52" s="9" t="s">
        <v>224</v>
      </c>
      <c r="E52" s="78" t="s">
        <v>225</v>
      </c>
      <c r="F52" s="297">
        <v>580</v>
      </c>
      <c r="G52" s="235"/>
      <c r="H52" s="236">
        <f t="shared" si="4"/>
        <v>0</v>
      </c>
      <c r="I52" s="25"/>
      <c r="J52" s="25"/>
    </row>
    <row r="53" spans="1:37" s="7" customFormat="1" ht="16.149999999999999" customHeight="1" thickBot="1" x14ac:dyDescent="0.4">
      <c r="A53" s="6"/>
      <c r="B53" s="365" t="s">
        <v>156</v>
      </c>
      <c r="C53" s="366"/>
      <c r="D53" s="366"/>
      <c r="E53" s="366"/>
      <c r="F53" s="366"/>
      <c r="G53" s="367"/>
      <c r="H53" s="296">
        <f>SUM(H51:H52)</f>
        <v>0</v>
      </c>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7" ht="19.5" thickBot="1" x14ac:dyDescent="0.4">
      <c r="A54" s="2"/>
      <c r="B54" s="227"/>
      <c r="C54" s="228"/>
      <c r="D54" s="229" t="s">
        <v>231</v>
      </c>
      <c r="E54" s="230"/>
      <c r="F54" s="228"/>
      <c r="G54" s="228"/>
      <c r="H54" s="231"/>
      <c r="J54"/>
      <c r="K54"/>
      <c r="L54"/>
      <c r="M54"/>
      <c r="N54"/>
      <c r="O54"/>
      <c r="P54"/>
      <c r="Q54"/>
      <c r="R54"/>
      <c r="S54"/>
      <c r="T54"/>
      <c r="U54"/>
      <c r="V54"/>
      <c r="W54"/>
      <c r="X54"/>
      <c r="Y54"/>
      <c r="Z54"/>
      <c r="AA54"/>
      <c r="AB54"/>
      <c r="AC54"/>
      <c r="AD54"/>
      <c r="AE54"/>
      <c r="AF54"/>
      <c r="AG54"/>
      <c r="AH54"/>
      <c r="AI54"/>
      <c r="AJ54"/>
      <c r="AK54"/>
    </row>
    <row r="55" spans="1:37" ht="18.75" x14ac:dyDescent="0.35">
      <c r="A55" s="2"/>
      <c r="B55" s="232"/>
      <c r="C55" s="233"/>
      <c r="D55" s="234" t="s">
        <v>232</v>
      </c>
      <c r="E55" s="274"/>
      <c r="F55" s="230"/>
      <c r="G55" s="230"/>
      <c r="H55" s="275"/>
      <c r="J55"/>
      <c r="K55"/>
      <c r="L55"/>
      <c r="M55"/>
      <c r="N55"/>
      <c r="O55"/>
      <c r="P55"/>
      <c r="Q55"/>
      <c r="R55"/>
      <c r="S55"/>
      <c r="T55"/>
      <c r="U55"/>
      <c r="V55"/>
      <c r="W55"/>
      <c r="X55"/>
      <c r="Y55"/>
      <c r="Z55"/>
      <c r="AA55"/>
      <c r="AB55"/>
      <c r="AC55"/>
      <c r="AD55"/>
      <c r="AE55"/>
      <c r="AF55"/>
      <c r="AG55"/>
      <c r="AH55"/>
      <c r="AI55"/>
      <c r="AJ55"/>
      <c r="AK55"/>
    </row>
    <row r="56" spans="1:37" ht="75" x14ac:dyDescent="0.35">
      <c r="A56" s="2"/>
      <c r="B56" s="107">
        <v>22</v>
      </c>
      <c r="C56" s="106" t="s">
        <v>179</v>
      </c>
      <c r="D56" s="9" t="s">
        <v>180</v>
      </c>
      <c r="E56" s="33" t="s">
        <v>181</v>
      </c>
      <c r="F56" s="83">
        <v>2</v>
      </c>
      <c r="G56" s="235"/>
      <c r="H56" s="236">
        <f t="shared" ref="H56:H62" si="5">(F56*G56)</f>
        <v>0</v>
      </c>
      <c r="I56"/>
      <c r="J56"/>
      <c r="K56"/>
      <c r="L56"/>
      <c r="M56"/>
      <c r="N56"/>
      <c r="O56"/>
      <c r="P56"/>
      <c r="Q56"/>
      <c r="R56"/>
      <c r="S56"/>
      <c r="T56"/>
      <c r="U56"/>
      <c r="V56"/>
      <c r="W56"/>
      <c r="X56"/>
      <c r="Y56"/>
      <c r="Z56"/>
      <c r="AA56"/>
      <c r="AB56"/>
      <c r="AC56"/>
      <c r="AD56"/>
      <c r="AE56"/>
      <c r="AF56"/>
      <c r="AG56"/>
      <c r="AH56"/>
      <c r="AI56"/>
      <c r="AJ56"/>
      <c r="AK56"/>
    </row>
    <row r="57" spans="1:37" ht="56.25" x14ac:dyDescent="0.35">
      <c r="A57" s="2"/>
      <c r="B57" s="107">
        <v>23</v>
      </c>
      <c r="C57" s="106" t="s">
        <v>179</v>
      </c>
      <c r="D57" s="9" t="s">
        <v>182</v>
      </c>
      <c r="E57" s="33" t="s">
        <v>181</v>
      </c>
      <c r="F57" s="83">
        <v>12</v>
      </c>
      <c r="G57" s="235"/>
      <c r="H57" s="236">
        <f t="shared" si="5"/>
        <v>0</v>
      </c>
      <c r="I57"/>
      <c r="J57"/>
      <c r="K57"/>
      <c r="L57"/>
      <c r="M57"/>
      <c r="N57"/>
      <c r="O57"/>
      <c r="P57"/>
      <c r="Q57"/>
      <c r="R57"/>
      <c r="S57"/>
      <c r="T57"/>
      <c r="U57"/>
      <c r="V57"/>
      <c r="W57"/>
      <c r="X57"/>
      <c r="Y57"/>
      <c r="Z57"/>
      <c r="AA57"/>
      <c r="AB57"/>
      <c r="AC57"/>
      <c r="AD57"/>
      <c r="AE57"/>
      <c r="AF57"/>
      <c r="AG57"/>
      <c r="AH57"/>
      <c r="AI57"/>
      <c r="AJ57"/>
      <c r="AK57"/>
    </row>
    <row r="58" spans="1:37" ht="56.25" x14ac:dyDescent="0.35">
      <c r="A58" s="2"/>
      <c r="B58" s="107">
        <v>24</v>
      </c>
      <c r="C58" s="106" t="s">
        <v>179</v>
      </c>
      <c r="D58" s="9" t="s">
        <v>183</v>
      </c>
      <c r="E58" s="33" t="s">
        <v>181</v>
      </c>
      <c r="F58" s="83">
        <v>18</v>
      </c>
      <c r="G58" s="235"/>
      <c r="H58" s="236">
        <f t="shared" si="5"/>
        <v>0</v>
      </c>
      <c r="I58"/>
      <c r="J58"/>
      <c r="K58"/>
      <c r="L58"/>
      <c r="M58"/>
      <c r="N58"/>
      <c r="O58"/>
      <c r="P58"/>
      <c r="Q58"/>
      <c r="R58"/>
      <c r="S58"/>
      <c r="T58"/>
      <c r="U58"/>
      <c r="V58"/>
      <c r="W58"/>
      <c r="X58"/>
      <c r="Y58"/>
      <c r="Z58"/>
      <c r="AA58"/>
      <c r="AB58"/>
      <c r="AC58"/>
      <c r="AD58"/>
      <c r="AE58"/>
      <c r="AF58"/>
      <c r="AG58"/>
      <c r="AH58"/>
      <c r="AI58"/>
      <c r="AJ58"/>
      <c r="AK58"/>
    </row>
    <row r="59" spans="1:37" ht="56.25" x14ac:dyDescent="0.35">
      <c r="A59" s="2"/>
      <c r="B59" s="107">
        <v>25</v>
      </c>
      <c r="C59" s="106" t="s">
        <v>179</v>
      </c>
      <c r="D59" s="9" t="s">
        <v>264</v>
      </c>
      <c r="E59" s="33" t="s">
        <v>181</v>
      </c>
      <c r="F59" s="83">
        <v>6</v>
      </c>
      <c r="G59" s="235"/>
      <c r="H59" s="236">
        <f>(F59*G59)</f>
        <v>0</v>
      </c>
      <c r="I59"/>
      <c r="J59"/>
      <c r="K59"/>
      <c r="L59"/>
      <c r="M59"/>
      <c r="N59"/>
      <c r="O59"/>
      <c r="P59"/>
      <c r="Q59"/>
      <c r="R59"/>
      <c r="S59"/>
      <c r="T59"/>
      <c r="U59"/>
      <c r="V59"/>
      <c r="W59"/>
      <c r="X59"/>
      <c r="Y59"/>
      <c r="Z59"/>
      <c r="AA59"/>
      <c r="AB59"/>
      <c r="AC59"/>
      <c r="AD59"/>
      <c r="AE59"/>
      <c r="AF59"/>
      <c r="AG59"/>
      <c r="AH59"/>
      <c r="AI59"/>
      <c r="AJ59"/>
      <c r="AK59"/>
    </row>
    <row r="60" spans="1:37" ht="75" x14ac:dyDescent="0.35">
      <c r="A60" s="2"/>
      <c r="B60" s="107">
        <v>26</v>
      </c>
      <c r="C60" s="106" t="s">
        <v>179</v>
      </c>
      <c r="D60" s="9" t="s">
        <v>185</v>
      </c>
      <c r="E60" s="33" t="s">
        <v>181</v>
      </c>
      <c r="F60" s="83">
        <v>2</v>
      </c>
      <c r="G60" s="235"/>
      <c r="H60" s="236">
        <f>(F60*G60)</f>
        <v>0</v>
      </c>
      <c r="I60"/>
      <c r="J60"/>
      <c r="K60"/>
      <c r="L60"/>
      <c r="M60"/>
      <c r="N60"/>
      <c r="O60"/>
      <c r="P60"/>
      <c r="Q60"/>
      <c r="R60"/>
      <c r="S60"/>
      <c r="T60"/>
      <c r="U60"/>
      <c r="V60"/>
      <c r="W60"/>
      <c r="X60"/>
      <c r="Y60"/>
      <c r="Z60"/>
      <c r="AA60"/>
      <c r="AB60"/>
      <c r="AC60"/>
      <c r="AD60"/>
      <c r="AE60"/>
      <c r="AF60"/>
      <c r="AG60"/>
      <c r="AH60"/>
      <c r="AI60"/>
      <c r="AJ60"/>
      <c r="AK60"/>
    </row>
    <row r="61" spans="1:37" ht="75" x14ac:dyDescent="0.35">
      <c r="A61" s="2"/>
      <c r="B61" s="250">
        <v>27</v>
      </c>
      <c r="C61" s="106" t="s">
        <v>179</v>
      </c>
      <c r="D61" s="9" t="s">
        <v>186</v>
      </c>
      <c r="E61" s="33" t="s">
        <v>38</v>
      </c>
      <c r="F61" s="83">
        <v>124</v>
      </c>
      <c r="G61" s="235"/>
      <c r="H61" s="236">
        <f t="shared" si="5"/>
        <v>0</v>
      </c>
      <c r="I61"/>
      <c r="J61"/>
      <c r="K61"/>
      <c r="L61"/>
      <c r="M61"/>
      <c r="N61"/>
      <c r="O61"/>
      <c r="P61"/>
      <c r="Q61"/>
      <c r="R61"/>
      <c r="S61"/>
      <c r="T61"/>
      <c r="U61"/>
      <c r="V61"/>
      <c r="W61"/>
      <c r="X61"/>
      <c r="Y61"/>
      <c r="Z61"/>
      <c r="AA61"/>
      <c r="AB61"/>
      <c r="AC61"/>
      <c r="AD61"/>
      <c r="AE61"/>
      <c r="AF61"/>
      <c r="AG61"/>
      <c r="AH61"/>
      <c r="AI61"/>
      <c r="AJ61"/>
      <c r="AK61"/>
    </row>
    <row r="62" spans="1:37" ht="57" thickBot="1" x14ac:dyDescent="0.4">
      <c r="A62" s="2"/>
      <c r="B62" s="107">
        <v>28</v>
      </c>
      <c r="C62" s="106" t="s">
        <v>187</v>
      </c>
      <c r="D62" s="9" t="s">
        <v>188</v>
      </c>
      <c r="E62" s="170" t="s">
        <v>40</v>
      </c>
      <c r="F62" s="83">
        <v>3.2</v>
      </c>
      <c r="G62" s="235"/>
      <c r="H62" s="236">
        <f t="shared" si="5"/>
        <v>0</v>
      </c>
      <c r="I62"/>
      <c r="J62"/>
      <c r="K62"/>
      <c r="L62"/>
      <c r="M62"/>
      <c r="N62"/>
      <c r="O62"/>
      <c r="P62"/>
      <c r="Q62"/>
      <c r="R62"/>
      <c r="S62"/>
      <c r="T62"/>
      <c r="U62"/>
      <c r="V62"/>
      <c r="W62"/>
      <c r="X62"/>
      <c r="Y62"/>
      <c r="Z62"/>
      <c r="AA62"/>
      <c r="AB62"/>
      <c r="AC62"/>
      <c r="AD62"/>
      <c r="AE62"/>
      <c r="AF62"/>
      <c r="AG62"/>
      <c r="AH62"/>
      <c r="AI62"/>
      <c r="AJ62"/>
      <c r="AK62"/>
    </row>
    <row r="63" spans="1:37" ht="19.5" thickBot="1" x14ac:dyDescent="0.4">
      <c r="A63" s="2"/>
      <c r="B63" s="241"/>
      <c r="C63" s="242"/>
      <c r="D63" s="229" t="s">
        <v>233</v>
      </c>
      <c r="E63" s="243"/>
      <c r="F63" s="244"/>
      <c r="G63" s="245"/>
      <c r="H63" s="246"/>
      <c r="I63"/>
      <c r="J63"/>
      <c r="K63"/>
      <c r="L63"/>
      <c r="M63"/>
      <c r="N63"/>
      <c r="O63"/>
      <c r="P63"/>
      <c r="Q63"/>
      <c r="R63"/>
      <c r="S63"/>
      <c r="T63"/>
      <c r="U63"/>
      <c r="V63"/>
      <c r="W63"/>
      <c r="X63"/>
      <c r="Y63"/>
      <c r="Z63"/>
      <c r="AA63"/>
      <c r="AB63"/>
      <c r="AC63"/>
      <c r="AD63"/>
      <c r="AE63"/>
      <c r="AF63"/>
      <c r="AG63"/>
      <c r="AH63"/>
      <c r="AI63"/>
      <c r="AJ63"/>
      <c r="AK63"/>
    </row>
    <row r="64" spans="1:37" ht="56.25" x14ac:dyDescent="0.35">
      <c r="A64" s="2"/>
      <c r="B64" s="247">
        <v>29</v>
      </c>
      <c r="C64" s="186" t="s">
        <v>190</v>
      </c>
      <c r="D64" s="194" t="s">
        <v>191</v>
      </c>
      <c r="E64" s="188" t="s">
        <v>39</v>
      </c>
      <c r="F64" s="189">
        <v>242</v>
      </c>
      <c r="G64" s="248"/>
      <c r="H64" s="249">
        <f>(F64*G64)</f>
        <v>0</v>
      </c>
      <c r="I64"/>
      <c r="J64"/>
      <c r="K64"/>
      <c r="L64"/>
      <c r="M64"/>
      <c r="N64"/>
      <c r="O64"/>
      <c r="P64"/>
      <c r="Q64"/>
      <c r="R64"/>
      <c r="S64"/>
      <c r="T64"/>
      <c r="U64"/>
      <c r="V64"/>
      <c r="W64"/>
      <c r="X64"/>
      <c r="Y64"/>
      <c r="Z64"/>
      <c r="AA64"/>
      <c r="AB64"/>
      <c r="AC64"/>
      <c r="AD64"/>
      <c r="AE64"/>
      <c r="AF64"/>
      <c r="AG64"/>
      <c r="AH64"/>
      <c r="AI64"/>
      <c r="AJ64"/>
      <c r="AK64"/>
    </row>
    <row r="65" spans="1:37" ht="75.75" thickBot="1" x14ac:dyDescent="0.4">
      <c r="A65" s="2"/>
      <c r="B65" s="107">
        <v>30</v>
      </c>
      <c r="C65" s="106" t="s">
        <v>190</v>
      </c>
      <c r="D65" s="9" t="s">
        <v>192</v>
      </c>
      <c r="E65" s="33" t="s">
        <v>39</v>
      </c>
      <c r="F65" s="83">
        <v>69</v>
      </c>
      <c r="G65" s="235"/>
      <c r="H65" s="236">
        <f>(F65*G65)</f>
        <v>0</v>
      </c>
      <c r="I65"/>
      <c r="J65"/>
      <c r="K65"/>
      <c r="L65"/>
      <c r="M65"/>
      <c r="N65"/>
      <c r="O65"/>
      <c r="P65"/>
      <c r="Q65"/>
      <c r="R65"/>
      <c r="S65"/>
      <c r="T65"/>
      <c r="U65"/>
      <c r="V65"/>
      <c r="W65"/>
      <c r="X65"/>
      <c r="Y65"/>
      <c r="Z65"/>
      <c r="AA65"/>
      <c r="AB65"/>
      <c r="AC65"/>
      <c r="AD65"/>
      <c r="AE65"/>
      <c r="AF65"/>
      <c r="AG65"/>
      <c r="AH65"/>
      <c r="AI65"/>
      <c r="AJ65"/>
      <c r="AK65"/>
    </row>
    <row r="66" spans="1:37" ht="19.5" thickBot="1" x14ac:dyDescent="0.4">
      <c r="A66" s="2"/>
      <c r="B66" s="241"/>
      <c r="C66" s="242"/>
      <c r="D66" s="229" t="s">
        <v>234</v>
      </c>
      <c r="E66" s="243"/>
      <c r="F66" s="244"/>
      <c r="G66" s="245"/>
      <c r="H66" s="246"/>
      <c r="I66"/>
      <c r="J66"/>
      <c r="K66"/>
      <c r="L66"/>
      <c r="M66"/>
      <c r="N66"/>
      <c r="O66"/>
      <c r="P66"/>
      <c r="Q66"/>
      <c r="R66"/>
      <c r="S66"/>
      <c r="T66"/>
      <c r="U66"/>
      <c r="V66"/>
      <c r="W66"/>
      <c r="X66"/>
      <c r="Y66"/>
      <c r="Z66"/>
      <c r="AA66"/>
      <c r="AB66"/>
      <c r="AC66"/>
      <c r="AD66"/>
      <c r="AE66"/>
      <c r="AF66"/>
      <c r="AG66"/>
      <c r="AH66"/>
      <c r="AI66"/>
      <c r="AJ66"/>
      <c r="AK66"/>
    </row>
    <row r="67" spans="1:37" ht="75" x14ac:dyDescent="0.35">
      <c r="A67" s="2"/>
      <c r="B67" s="250">
        <v>31</v>
      </c>
      <c r="C67" s="106" t="s">
        <v>195</v>
      </c>
      <c r="D67" s="9" t="s">
        <v>265</v>
      </c>
      <c r="E67" s="33" t="s">
        <v>181</v>
      </c>
      <c r="F67" s="83">
        <v>18</v>
      </c>
      <c r="G67" s="235"/>
      <c r="H67" s="236">
        <f t="shared" ref="H67:H69" si="6">(F67*G67)</f>
        <v>0</v>
      </c>
      <c r="I67"/>
      <c r="J67"/>
      <c r="K67"/>
      <c r="L67"/>
      <c r="M67"/>
      <c r="N67"/>
      <c r="O67"/>
      <c r="P67"/>
      <c r="Q67"/>
      <c r="R67"/>
      <c r="S67"/>
      <c r="T67"/>
      <c r="U67"/>
      <c r="V67"/>
      <c r="W67"/>
      <c r="X67"/>
      <c r="Y67"/>
      <c r="Z67"/>
      <c r="AA67"/>
      <c r="AB67"/>
      <c r="AC67"/>
      <c r="AD67"/>
      <c r="AE67"/>
      <c r="AF67"/>
      <c r="AG67"/>
      <c r="AH67"/>
      <c r="AI67"/>
      <c r="AJ67"/>
      <c r="AK67"/>
    </row>
    <row r="68" spans="1:37" ht="56.25" x14ac:dyDescent="0.35">
      <c r="A68" s="2"/>
      <c r="B68" s="250">
        <v>32</v>
      </c>
      <c r="C68" s="14"/>
      <c r="D68" s="9" t="s">
        <v>266</v>
      </c>
      <c r="E68" s="33" t="s">
        <v>39</v>
      </c>
      <c r="F68" s="83">
        <v>36</v>
      </c>
      <c r="G68" s="235"/>
      <c r="H68" s="236">
        <f t="shared" si="6"/>
        <v>0</v>
      </c>
      <c r="I68"/>
      <c r="J68"/>
      <c r="K68"/>
      <c r="L68"/>
      <c r="M68"/>
      <c r="N68"/>
      <c r="O68"/>
      <c r="P68"/>
      <c r="Q68"/>
      <c r="R68"/>
      <c r="S68"/>
      <c r="T68"/>
      <c r="U68"/>
      <c r="V68"/>
      <c r="W68"/>
      <c r="X68"/>
      <c r="Y68"/>
      <c r="Z68"/>
      <c r="AA68"/>
      <c r="AB68"/>
      <c r="AC68"/>
      <c r="AD68"/>
      <c r="AE68"/>
      <c r="AF68"/>
      <c r="AG68"/>
      <c r="AH68"/>
      <c r="AI68"/>
      <c r="AJ68"/>
      <c r="AK68"/>
    </row>
    <row r="69" spans="1:37" ht="75" x14ac:dyDescent="0.35">
      <c r="A69" s="2"/>
      <c r="B69" s="251">
        <v>33</v>
      </c>
      <c r="C69" s="14"/>
      <c r="D69" s="9" t="s">
        <v>267</v>
      </c>
      <c r="E69" s="33" t="s">
        <v>181</v>
      </c>
      <c r="F69" s="83">
        <v>16</v>
      </c>
      <c r="G69" s="235"/>
      <c r="H69" s="236">
        <f t="shared" si="6"/>
        <v>0</v>
      </c>
      <c r="I69"/>
      <c r="J69"/>
      <c r="K69"/>
      <c r="L69"/>
      <c r="M69"/>
      <c r="N69"/>
      <c r="O69"/>
      <c r="P69"/>
      <c r="Q69"/>
      <c r="R69"/>
      <c r="S69"/>
      <c r="T69"/>
      <c r="U69"/>
      <c r="V69"/>
      <c r="W69"/>
      <c r="X69"/>
      <c r="Y69"/>
      <c r="Z69"/>
      <c r="AA69"/>
      <c r="AB69"/>
      <c r="AC69"/>
      <c r="AD69"/>
      <c r="AE69"/>
      <c r="AF69"/>
      <c r="AG69"/>
      <c r="AH69"/>
      <c r="AI69"/>
      <c r="AJ69"/>
      <c r="AK69"/>
    </row>
    <row r="70" spans="1:37" ht="94.5" thickBot="1" x14ac:dyDescent="0.4">
      <c r="A70" s="2"/>
      <c r="B70" s="334">
        <v>34</v>
      </c>
      <c r="C70" s="238"/>
      <c r="D70" s="148" t="s">
        <v>268</v>
      </c>
      <c r="E70" s="170" t="s">
        <v>181</v>
      </c>
      <c r="F70" s="150">
        <v>4</v>
      </c>
      <c r="G70" s="239"/>
      <c r="H70" s="240">
        <f>(F70*G70)</f>
        <v>0</v>
      </c>
      <c r="I70"/>
      <c r="J70"/>
      <c r="K70"/>
      <c r="L70"/>
      <c r="M70"/>
      <c r="N70"/>
      <c r="O70"/>
      <c r="P70"/>
      <c r="Q70"/>
      <c r="R70"/>
      <c r="S70"/>
      <c r="T70"/>
      <c r="U70"/>
      <c r="V70"/>
      <c r="W70"/>
      <c r="X70"/>
      <c r="Y70"/>
      <c r="Z70"/>
      <c r="AA70"/>
      <c r="AB70"/>
      <c r="AC70"/>
      <c r="AD70"/>
      <c r="AE70"/>
      <c r="AF70"/>
      <c r="AG70"/>
      <c r="AH70"/>
      <c r="AI70"/>
      <c r="AJ70"/>
      <c r="AK70"/>
    </row>
    <row r="71" spans="1:37" ht="22.5" customHeight="1" thickBot="1" x14ac:dyDescent="0.4">
      <c r="A71" s="2"/>
      <c r="B71" s="374" t="s">
        <v>252</v>
      </c>
      <c r="C71" s="375"/>
      <c r="D71" s="375"/>
      <c r="E71" s="375"/>
      <c r="F71" s="375"/>
      <c r="G71" s="376"/>
      <c r="H71" s="246">
        <f>SUM(H56:H70)</f>
        <v>0</v>
      </c>
      <c r="J71"/>
      <c r="K71"/>
      <c r="L71"/>
      <c r="M71"/>
      <c r="N71"/>
      <c r="O71"/>
      <c r="P71"/>
      <c r="Q71"/>
      <c r="R71"/>
      <c r="S71"/>
      <c r="T71"/>
      <c r="U71"/>
      <c r="V71"/>
      <c r="W71"/>
      <c r="X71"/>
      <c r="Y71"/>
      <c r="Z71"/>
      <c r="AA71"/>
      <c r="AB71"/>
      <c r="AC71"/>
      <c r="AD71"/>
      <c r="AE71"/>
      <c r="AF71"/>
      <c r="AG71"/>
      <c r="AH71"/>
      <c r="AI71"/>
      <c r="AJ71"/>
      <c r="AK71"/>
    </row>
    <row r="72" spans="1:37" ht="19.5" thickBot="1" x14ac:dyDescent="0.4">
      <c r="E72" s="70"/>
    </row>
    <row r="73" spans="1:37" ht="29.25" customHeight="1" thickBot="1" x14ac:dyDescent="0.4">
      <c r="A73" s="16"/>
      <c r="B73" s="48"/>
      <c r="C73" s="93"/>
      <c r="D73" s="377" t="s">
        <v>230</v>
      </c>
      <c r="E73" s="378"/>
      <c r="F73" s="378"/>
      <c r="G73" s="379"/>
      <c r="H73" s="280"/>
    </row>
    <row r="74" spans="1:37" ht="18.75" x14ac:dyDescent="0.35">
      <c r="A74" s="16"/>
      <c r="B74" s="40"/>
      <c r="C74" s="41"/>
      <c r="D74" s="94" t="s">
        <v>47</v>
      </c>
      <c r="E74" s="94"/>
      <c r="F74" s="95"/>
      <c r="G74" s="94"/>
      <c r="H74" s="299">
        <f>SUM(H30)</f>
        <v>0</v>
      </c>
    </row>
    <row r="75" spans="1:37" ht="18.75" x14ac:dyDescent="0.35">
      <c r="A75" s="16"/>
      <c r="B75" s="42"/>
      <c r="C75" s="14"/>
      <c r="D75" s="71" t="s">
        <v>48</v>
      </c>
      <c r="E75" s="71"/>
      <c r="F75" s="72"/>
      <c r="G75" s="281"/>
      <c r="H75" s="252">
        <f>SUM(H37)</f>
        <v>0</v>
      </c>
    </row>
    <row r="76" spans="1:37" s="2" customFormat="1" ht="18.75" x14ac:dyDescent="0.35">
      <c r="A76" s="16"/>
      <c r="B76" s="64"/>
      <c r="C76" s="65"/>
      <c r="D76" s="71" t="s">
        <v>49</v>
      </c>
      <c r="E76" s="73"/>
      <c r="F76" s="72"/>
      <c r="G76" s="281"/>
      <c r="H76" s="252">
        <f>SUM(H44)</f>
        <v>0</v>
      </c>
    </row>
    <row r="77" spans="1:37" s="2" customFormat="1" ht="18.75" x14ac:dyDescent="0.35">
      <c r="A77" s="1"/>
      <c r="B77" s="17"/>
      <c r="C77" s="9"/>
      <c r="D77" s="73" t="s">
        <v>50</v>
      </c>
      <c r="E77" s="73"/>
      <c r="F77" s="74"/>
      <c r="G77" s="73"/>
      <c r="H77" s="252">
        <f>SUM(H49)</f>
        <v>0</v>
      </c>
    </row>
    <row r="78" spans="1:37" s="2" customFormat="1" ht="18.75" x14ac:dyDescent="0.35">
      <c r="A78" s="1"/>
      <c r="B78" s="17"/>
      <c r="C78" s="9"/>
      <c r="D78" s="73" t="s">
        <v>227</v>
      </c>
      <c r="E78" s="73"/>
      <c r="F78" s="74"/>
      <c r="G78" s="73"/>
      <c r="H78" s="252">
        <f>SUM(H53)</f>
        <v>0</v>
      </c>
    </row>
    <row r="79" spans="1:37" s="2" customFormat="1" ht="38.25" thickBot="1" x14ac:dyDescent="0.4">
      <c r="A79" s="1"/>
      <c r="B79" s="210"/>
      <c r="C79" s="211"/>
      <c r="D79" s="212" t="s">
        <v>269</v>
      </c>
      <c r="E79" s="225"/>
      <c r="F79" s="213"/>
      <c r="G79" s="212"/>
      <c r="H79" s="312">
        <f>SUM(H71)</f>
        <v>0</v>
      </c>
    </row>
    <row r="80" spans="1:37" s="2" customFormat="1" ht="33.75" customHeight="1" thickBot="1" x14ac:dyDescent="0.4">
      <c r="A80" s="1"/>
      <c r="B80" s="282"/>
      <c r="C80" s="283"/>
      <c r="D80" s="380" t="s">
        <v>229</v>
      </c>
      <c r="E80" s="381"/>
      <c r="F80" s="381"/>
      <c r="G80" s="382"/>
      <c r="H80" s="298">
        <f>SUM(H74:H79)</f>
        <v>0</v>
      </c>
    </row>
    <row r="81" spans="1:9" s="2" customFormat="1" ht="19.5" thickBot="1" x14ac:dyDescent="0.4">
      <c r="A81" s="1"/>
      <c r="B81" s="66"/>
      <c r="C81" s="66"/>
      <c r="D81" s="67"/>
      <c r="E81" s="62"/>
      <c r="F81" s="18"/>
      <c r="G81" s="285"/>
      <c r="H81" s="286"/>
    </row>
    <row r="82" spans="1:9" ht="84.75" customHeight="1" thickBot="1" x14ac:dyDescent="0.4">
      <c r="B82" s="342" t="s">
        <v>260</v>
      </c>
      <c r="C82" s="343"/>
      <c r="D82" s="343"/>
      <c r="E82" s="343"/>
      <c r="F82" s="343"/>
      <c r="G82" s="343"/>
      <c r="H82" s="344"/>
      <c r="I82" s="254"/>
    </row>
    <row r="83" spans="1:9" ht="19.5" thickBot="1" x14ac:dyDescent="0.4">
      <c r="B83" s="345" t="s">
        <v>0</v>
      </c>
      <c r="C83" s="346"/>
      <c r="D83" s="346"/>
      <c r="E83" s="346"/>
      <c r="F83" s="346"/>
      <c r="G83" s="346"/>
      <c r="H83" s="347"/>
    </row>
    <row r="84" spans="1:9" ht="19.149999999999999" customHeight="1" thickBot="1" x14ac:dyDescent="0.4">
      <c r="B84" s="348" t="s">
        <v>235</v>
      </c>
      <c r="C84" s="383"/>
      <c r="D84" s="383"/>
      <c r="E84" s="383"/>
      <c r="F84" s="383"/>
      <c r="G84" s="383"/>
      <c r="H84" s="384"/>
    </row>
    <row r="85" spans="1:9" ht="24" customHeight="1" thickBot="1" x14ac:dyDescent="0.4">
      <c r="B85" s="142"/>
      <c r="C85" s="327"/>
      <c r="D85" s="351" t="s">
        <v>1</v>
      </c>
      <c r="E85" s="351"/>
      <c r="F85" s="351"/>
      <c r="G85" s="351"/>
      <c r="H85" s="352"/>
    </row>
    <row r="86" spans="1:9" ht="61.5" customHeight="1" x14ac:dyDescent="0.35">
      <c r="A86" s="3"/>
      <c r="B86" s="153"/>
      <c r="C86" s="154" t="s">
        <v>2</v>
      </c>
      <c r="D86" s="353" t="s">
        <v>3</v>
      </c>
      <c r="E86" s="354"/>
      <c r="F86" s="354"/>
      <c r="G86" s="354"/>
      <c r="H86" s="355"/>
    </row>
    <row r="87" spans="1:9" ht="134.25" customHeight="1" x14ac:dyDescent="0.35">
      <c r="A87" s="3"/>
      <c r="B87" s="42"/>
      <c r="C87" s="14" t="s">
        <v>4</v>
      </c>
      <c r="D87" s="339" t="s">
        <v>5</v>
      </c>
      <c r="E87" s="340"/>
      <c r="F87" s="340"/>
      <c r="G87" s="340"/>
      <c r="H87" s="341"/>
    </row>
    <row r="88" spans="1:9" ht="81" customHeight="1" x14ac:dyDescent="0.35">
      <c r="A88" s="3"/>
      <c r="B88" s="107"/>
      <c r="C88" s="14" t="s">
        <v>6</v>
      </c>
      <c r="D88" s="356" t="s">
        <v>7</v>
      </c>
      <c r="E88" s="356"/>
      <c r="F88" s="356"/>
      <c r="G88" s="356"/>
      <c r="H88" s="357"/>
    </row>
    <row r="89" spans="1:9" ht="85.5" customHeight="1" x14ac:dyDescent="0.35">
      <c r="A89" s="3"/>
      <c r="B89" s="107"/>
      <c r="C89" s="14" t="s">
        <v>8</v>
      </c>
      <c r="D89" s="356" t="s">
        <v>67</v>
      </c>
      <c r="E89" s="356"/>
      <c r="F89" s="356"/>
      <c r="G89" s="356"/>
      <c r="H89" s="357"/>
    </row>
    <row r="90" spans="1:9" ht="141" customHeight="1" x14ac:dyDescent="0.35">
      <c r="A90" s="3"/>
      <c r="B90" s="107"/>
      <c r="C90" s="14" t="s">
        <v>9</v>
      </c>
      <c r="D90" s="356" t="s">
        <v>57</v>
      </c>
      <c r="E90" s="356"/>
      <c r="F90" s="356"/>
      <c r="G90" s="356"/>
      <c r="H90" s="357"/>
    </row>
    <row r="91" spans="1:9" ht="78" customHeight="1" x14ac:dyDescent="0.35">
      <c r="A91" s="3"/>
      <c r="B91" s="107"/>
      <c r="C91" s="14" t="s">
        <v>10</v>
      </c>
      <c r="D91" s="356" t="s">
        <v>58</v>
      </c>
      <c r="E91" s="356"/>
      <c r="F91" s="356"/>
      <c r="G91" s="356"/>
      <c r="H91" s="357"/>
    </row>
    <row r="92" spans="1:9" ht="45" customHeight="1" x14ac:dyDescent="0.35">
      <c r="A92" s="3"/>
      <c r="B92" s="107"/>
      <c r="C92" s="14" t="s">
        <v>11</v>
      </c>
      <c r="D92" s="356" t="s">
        <v>12</v>
      </c>
      <c r="E92" s="356"/>
      <c r="F92" s="356"/>
      <c r="G92" s="356"/>
      <c r="H92" s="357"/>
    </row>
    <row r="93" spans="1:9" ht="141" customHeight="1" x14ac:dyDescent="0.35">
      <c r="A93" s="3"/>
      <c r="B93" s="107"/>
      <c r="C93" s="14" t="s">
        <v>13</v>
      </c>
      <c r="D93" s="356" t="s">
        <v>77</v>
      </c>
      <c r="E93" s="356"/>
      <c r="F93" s="356"/>
      <c r="G93" s="356"/>
      <c r="H93" s="357"/>
    </row>
    <row r="94" spans="1:9" ht="62.25" customHeight="1" x14ac:dyDescent="0.35">
      <c r="A94" s="3"/>
      <c r="B94" s="107"/>
      <c r="C94" s="39" t="s">
        <v>14</v>
      </c>
      <c r="D94" s="356" t="s">
        <v>15</v>
      </c>
      <c r="E94" s="356"/>
      <c r="F94" s="356"/>
      <c r="G94" s="356"/>
      <c r="H94" s="357"/>
    </row>
    <row r="95" spans="1:9" ht="144" customHeight="1" x14ac:dyDescent="0.35">
      <c r="A95" s="3"/>
      <c r="B95" s="107"/>
      <c r="C95" s="14" t="s">
        <v>16</v>
      </c>
      <c r="D95" s="358" t="s">
        <v>149</v>
      </c>
      <c r="E95" s="359"/>
      <c r="F95" s="359"/>
      <c r="G95" s="359"/>
      <c r="H95" s="360"/>
    </row>
    <row r="96" spans="1:9" ht="195" customHeight="1" x14ac:dyDescent="0.35">
      <c r="A96" s="3"/>
      <c r="B96" s="107"/>
      <c r="C96" s="14" t="s">
        <v>17</v>
      </c>
      <c r="D96" s="356" t="s">
        <v>18</v>
      </c>
      <c r="E96" s="356"/>
      <c r="F96" s="356"/>
      <c r="G96" s="356"/>
      <c r="H96" s="357"/>
    </row>
    <row r="97" spans="1:37" ht="154.5" customHeight="1" x14ac:dyDescent="0.35">
      <c r="A97" s="3"/>
      <c r="B97" s="107"/>
      <c r="C97" s="14" t="s">
        <v>19</v>
      </c>
      <c r="D97" s="339" t="s">
        <v>20</v>
      </c>
      <c r="E97" s="340"/>
      <c r="F97" s="340"/>
      <c r="G97" s="340"/>
      <c r="H97" s="341"/>
    </row>
    <row r="98" spans="1:37" ht="102.75" customHeight="1" x14ac:dyDescent="0.35">
      <c r="A98" s="3"/>
      <c r="B98" s="107"/>
      <c r="C98" s="14" t="s">
        <v>21</v>
      </c>
      <c r="D98" s="339" t="s">
        <v>22</v>
      </c>
      <c r="E98" s="340"/>
      <c r="F98" s="340"/>
      <c r="G98" s="340"/>
      <c r="H98" s="341"/>
    </row>
    <row r="99" spans="1:37" ht="86.25" customHeight="1" x14ac:dyDescent="0.35">
      <c r="A99" s="3"/>
      <c r="B99" s="107"/>
      <c r="C99" s="14" t="s">
        <v>23</v>
      </c>
      <c r="D99" s="339" t="s">
        <v>68</v>
      </c>
      <c r="E99" s="340"/>
      <c r="F99" s="340"/>
      <c r="G99" s="340"/>
      <c r="H99" s="341"/>
    </row>
    <row r="100" spans="1:37" ht="61.5" customHeight="1" thickBot="1" x14ac:dyDescent="0.4">
      <c r="A100" s="3"/>
      <c r="B100" s="43"/>
      <c r="C100" s="44" t="s">
        <v>24</v>
      </c>
      <c r="D100" s="361" t="s">
        <v>69</v>
      </c>
      <c r="E100" s="361"/>
      <c r="F100" s="361"/>
      <c r="G100" s="361"/>
      <c r="H100" s="362"/>
    </row>
    <row r="101" spans="1:37" ht="18.75" thickBot="1" x14ac:dyDescent="0.4">
      <c r="B101" s="45"/>
      <c r="C101" s="45"/>
      <c r="D101" s="45"/>
      <c r="E101" s="45"/>
      <c r="F101" s="4"/>
      <c r="G101" s="45"/>
      <c r="H101" s="45"/>
    </row>
    <row r="102" spans="1:37" ht="56.25" x14ac:dyDescent="0.35">
      <c r="B102" s="40" t="s">
        <v>25</v>
      </c>
      <c r="C102" s="46" t="s">
        <v>52</v>
      </c>
      <c r="D102" s="46" t="s">
        <v>26</v>
      </c>
      <c r="E102" s="46" t="s">
        <v>27</v>
      </c>
      <c r="F102" s="5" t="s">
        <v>28</v>
      </c>
      <c r="G102" s="255" t="s">
        <v>29</v>
      </c>
      <c r="H102" s="256" t="s">
        <v>30</v>
      </c>
    </row>
    <row r="103" spans="1:37" ht="19.5" thickBot="1" x14ac:dyDescent="0.4">
      <c r="B103" s="47">
        <v>1</v>
      </c>
      <c r="C103" s="23">
        <v>2</v>
      </c>
      <c r="D103" s="23">
        <v>3</v>
      </c>
      <c r="E103" s="23">
        <v>4</v>
      </c>
      <c r="F103" s="23">
        <v>5</v>
      </c>
      <c r="G103" s="257">
        <v>6</v>
      </c>
      <c r="H103" s="258">
        <v>7</v>
      </c>
    </row>
    <row r="104" spans="1:37" ht="19.5" thickBot="1" x14ac:dyDescent="0.4">
      <c r="B104" s="48"/>
      <c r="C104" s="49"/>
      <c r="D104" s="160" t="s">
        <v>31</v>
      </c>
      <c r="E104" s="51"/>
      <c r="F104" s="52"/>
      <c r="G104" s="259"/>
      <c r="H104" s="260"/>
    </row>
    <row r="105" spans="1:37" ht="15.75" customHeight="1" x14ac:dyDescent="0.35">
      <c r="B105" s="13">
        <v>1</v>
      </c>
      <c r="C105" s="105" t="s">
        <v>62</v>
      </c>
      <c r="D105" s="53" t="s">
        <v>32</v>
      </c>
      <c r="E105" s="36" t="s">
        <v>33</v>
      </c>
      <c r="F105" s="37">
        <v>1</v>
      </c>
      <c r="G105" s="37"/>
      <c r="H105" s="262">
        <f t="shared" ref="H105:H110" si="7">F105*G105</f>
        <v>0</v>
      </c>
    </row>
    <row r="106" spans="1:37" ht="36" customHeight="1" x14ac:dyDescent="0.35">
      <c r="B106" s="76">
        <v>2</v>
      </c>
      <c r="C106" s="75" t="s">
        <v>53</v>
      </c>
      <c r="D106" s="77" t="s">
        <v>34</v>
      </c>
      <c r="E106" s="78" t="s">
        <v>33</v>
      </c>
      <c r="F106" s="79">
        <v>1</v>
      </c>
      <c r="G106" s="79"/>
      <c r="H106" s="236">
        <f t="shared" si="7"/>
        <v>0</v>
      </c>
    </row>
    <row r="107" spans="1:37" ht="29.25" customHeight="1" x14ac:dyDescent="0.35">
      <c r="B107" s="76">
        <v>3</v>
      </c>
      <c r="C107" s="106" t="s">
        <v>63</v>
      </c>
      <c r="D107" s="54" t="s">
        <v>35</v>
      </c>
      <c r="E107" s="78" t="s">
        <v>33</v>
      </c>
      <c r="F107" s="79">
        <v>1</v>
      </c>
      <c r="G107" s="79"/>
      <c r="H107" s="236">
        <f t="shared" si="7"/>
        <v>0</v>
      </c>
    </row>
    <row r="108" spans="1:37" ht="36" customHeight="1" x14ac:dyDescent="0.35">
      <c r="B108" s="76">
        <v>4</v>
      </c>
      <c r="C108" s="106" t="s">
        <v>64</v>
      </c>
      <c r="D108" s="54" t="s">
        <v>55</v>
      </c>
      <c r="E108" s="78" t="s">
        <v>33</v>
      </c>
      <c r="F108" s="79">
        <v>1</v>
      </c>
      <c r="G108" s="79"/>
      <c r="H108" s="236">
        <f t="shared" si="7"/>
        <v>0</v>
      </c>
    </row>
    <row r="109" spans="1:37" ht="75.75" customHeight="1" x14ac:dyDescent="0.35">
      <c r="B109" s="76">
        <v>5</v>
      </c>
      <c r="C109" s="106" t="s">
        <v>65</v>
      </c>
      <c r="D109" s="77" t="s">
        <v>56</v>
      </c>
      <c r="E109" s="78" t="s">
        <v>33</v>
      </c>
      <c r="F109" s="79">
        <v>1</v>
      </c>
      <c r="G109" s="79"/>
      <c r="H109" s="236">
        <f t="shared" si="7"/>
        <v>0</v>
      </c>
    </row>
    <row r="110" spans="1:37" ht="36.75" customHeight="1" thickBot="1" x14ac:dyDescent="0.4">
      <c r="B110" s="28">
        <v>6</v>
      </c>
      <c r="C110" s="55">
        <v>14</v>
      </c>
      <c r="D110" s="56" t="s">
        <v>70</v>
      </c>
      <c r="E110" s="27" t="s">
        <v>33</v>
      </c>
      <c r="F110" s="24">
        <v>1</v>
      </c>
      <c r="G110" s="24"/>
      <c r="H110" s="264">
        <f t="shared" si="7"/>
        <v>0</v>
      </c>
    </row>
    <row r="111" spans="1:37" ht="27" customHeight="1" thickBot="1" x14ac:dyDescent="0.4">
      <c r="B111" s="57"/>
      <c r="C111" s="58"/>
      <c r="D111" s="58"/>
      <c r="E111" s="363" t="s">
        <v>54</v>
      </c>
      <c r="F111" s="363"/>
      <c r="G111" s="364"/>
      <c r="H111" s="265">
        <f>SUM(H105:H110)</f>
        <v>0</v>
      </c>
    </row>
    <row r="112" spans="1:37" s="7" customFormat="1" ht="19.5" thickBot="1" x14ac:dyDescent="0.3">
      <c r="A112" s="6"/>
      <c r="B112" s="10"/>
      <c r="C112" s="11"/>
      <c r="D112" s="160" t="s">
        <v>36</v>
      </c>
      <c r="E112" s="12"/>
      <c r="F112" s="12"/>
      <c r="G112" s="12"/>
      <c r="H112" s="26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s="7" customFormat="1" ht="18" customHeight="1" x14ac:dyDescent="0.35">
      <c r="A113" s="6"/>
      <c r="B113" s="13">
        <v>7</v>
      </c>
      <c r="C113" s="105" t="s">
        <v>199</v>
      </c>
      <c r="D113" s="59" t="s">
        <v>74</v>
      </c>
      <c r="E113" s="36" t="s">
        <v>37</v>
      </c>
      <c r="F113" s="82">
        <v>0.46</v>
      </c>
      <c r="G113" s="261"/>
      <c r="H113" s="262">
        <f>F113*G113</f>
        <v>0</v>
      </c>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1:37" s="7" customFormat="1" ht="33.6" customHeight="1" x14ac:dyDescent="0.35">
      <c r="A114" s="6"/>
      <c r="B114" s="76">
        <v>8</v>
      </c>
      <c r="C114" s="106" t="s">
        <v>200</v>
      </c>
      <c r="D114" s="9" t="s">
        <v>201</v>
      </c>
      <c r="E114" s="78" t="s">
        <v>39</v>
      </c>
      <c r="F114" s="267">
        <v>800</v>
      </c>
      <c r="G114" s="235"/>
      <c r="H114" s="236">
        <f>F114*G114</f>
        <v>0</v>
      </c>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s="290" customFormat="1" ht="53.25" customHeight="1" x14ac:dyDescent="0.35">
      <c r="B115" s="291">
        <v>9</v>
      </c>
      <c r="C115" s="271" t="s">
        <v>66</v>
      </c>
      <c r="D115" s="237" t="s">
        <v>202</v>
      </c>
      <c r="E115" s="272" t="s">
        <v>39</v>
      </c>
      <c r="F115" s="267">
        <v>175</v>
      </c>
      <c r="G115" s="273"/>
      <c r="H115" s="292">
        <f t="shared" ref="H115:H116" si="8">F115*G115</f>
        <v>0</v>
      </c>
      <c r="I115" s="293"/>
    </row>
    <row r="116" spans="1:37" s="7" customFormat="1" ht="38.25" customHeight="1" thickBot="1" x14ac:dyDescent="0.4">
      <c r="A116" s="6"/>
      <c r="B116" s="310">
        <v>12</v>
      </c>
      <c r="C116" s="208" t="s">
        <v>75</v>
      </c>
      <c r="D116" s="169" t="s">
        <v>203</v>
      </c>
      <c r="E116" s="149" t="s">
        <v>38</v>
      </c>
      <c r="F116" s="311">
        <v>20</v>
      </c>
      <c r="G116" s="239"/>
      <c r="H116" s="240">
        <f t="shared" si="8"/>
        <v>0</v>
      </c>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row>
    <row r="117" spans="1:37" s="7" customFormat="1" ht="22.5" customHeight="1" thickBot="1" x14ac:dyDescent="0.4">
      <c r="A117" s="6"/>
      <c r="B117" s="368" t="s">
        <v>42</v>
      </c>
      <c r="C117" s="369"/>
      <c r="D117" s="369"/>
      <c r="E117" s="369"/>
      <c r="F117" s="369"/>
      <c r="G117" s="370"/>
      <c r="H117" s="294">
        <f>SUM(H113:H116)</f>
        <v>0</v>
      </c>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row>
    <row r="118" spans="1:37" s="7" customFormat="1" ht="21.75" customHeight="1" thickBot="1" x14ac:dyDescent="0.4">
      <c r="A118" s="6"/>
      <c r="B118" s="301"/>
      <c r="C118" s="301"/>
      <c r="D118" s="178" t="s">
        <v>43</v>
      </c>
      <c r="E118" s="302"/>
      <c r="F118" s="303"/>
      <c r="G118" s="303"/>
      <c r="H118" s="304"/>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row>
    <row r="119" spans="1:37" s="26" customFormat="1" ht="77.45" customHeight="1" x14ac:dyDescent="0.35">
      <c r="A119" s="25"/>
      <c r="B119" s="167">
        <v>17</v>
      </c>
      <c r="C119" s="186" t="s">
        <v>206</v>
      </c>
      <c r="D119" s="187" t="s">
        <v>207</v>
      </c>
      <c r="E119" s="188" t="s">
        <v>40</v>
      </c>
      <c r="F119" s="300">
        <v>945</v>
      </c>
      <c r="G119" s="248"/>
      <c r="H119" s="249">
        <f>F119*G119</f>
        <v>0</v>
      </c>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row>
    <row r="120" spans="1:37" s="7" customFormat="1" ht="38.25" customHeight="1" x14ac:dyDescent="0.35">
      <c r="A120" s="6"/>
      <c r="B120" s="76">
        <v>19</v>
      </c>
      <c r="C120" s="106" t="s">
        <v>208</v>
      </c>
      <c r="D120" s="29" t="s">
        <v>209</v>
      </c>
      <c r="E120" s="33" t="s">
        <v>40</v>
      </c>
      <c r="F120" s="83">
        <v>18.649999999999999</v>
      </c>
      <c r="G120" s="235"/>
      <c r="H120" s="236">
        <f>F120*G120</f>
        <v>0</v>
      </c>
      <c r="I120" s="25"/>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s="7" customFormat="1" ht="18.75" x14ac:dyDescent="0.35">
      <c r="A121" s="6"/>
      <c r="B121" s="76">
        <v>21</v>
      </c>
      <c r="C121" s="106" t="s">
        <v>210</v>
      </c>
      <c r="D121" s="29" t="s">
        <v>211</v>
      </c>
      <c r="E121" s="33" t="s">
        <v>39</v>
      </c>
      <c r="F121" s="83">
        <v>2766</v>
      </c>
      <c r="G121" s="235"/>
      <c r="H121" s="236">
        <f t="shared" ref="H121:H123" si="9">F121*G121</f>
        <v>0</v>
      </c>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row>
    <row r="122" spans="1:37" ht="37.5" x14ac:dyDescent="0.35">
      <c r="B122" s="76">
        <v>25</v>
      </c>
      <c r="C122" s="106" t="s">
        <v>212</v>
      </c>
      <c r="D122" s="29" t="s">
        <v>213</v>
      </c>
      <c r="E122" s="33" t="s">
        <v>41</v>
      </c>
      <c r="F122" s="83">
        <v>1</v>
      </c>
      <c r="G122" s="235"/>
      <c r="H122" s="236">
        <f t="shared" si="9"/>
        <v>0</v>
      </c>
    </row>
    <row r="123" spans="1:37" ht="38.25" thickBot="1" x14ac:dyDescent="0.4">
      <c r="B123" s="166">
        <v>26</v>
      </c>
      <c r="C123" s="161" t="s">
        <v>214</v>
      </c>
      <c r="D123" s="169" t="s">
        <v>215</v>
      </c>
      <c r="E123" s="170" t="s">
        <v>39</v>
      </c>
      <c r="F123" s="150">
        <v>696</v>
      </c>
      <c r="G123" s="239"/>
      <c r="H123" s="240">
        <f t="shared" si="9"/>
        <v>0</v>
      </c>
    </row>
    <row r="124" spans="1:37" s="7" customFormat="1" ht="24" customHeight="1" thickBot="1" x14ac:dyDescent="0.4">
      <c r="A124" s="6"/>
      <c r="B124" s="368" t="s">
        <v>236</v>
      </c>
      <c r="C124" s="369"/>
      <c r="D124" s="369"/>
      <c r="E124" s="369"/>
      <c r="F124" s="369"/>
      <c r="G124" s="370"/>
      <c r="H124" s="294">
        <f>SUM(H119:H123)</f>
        <v>0</v>
      </c>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5" spans="1:37" s="7" customFormat="1" ht="22.5" customHeight="1" thickBot="1" x14ac:dyDescent="0.4">
      <c r="A125" s="6"/>
      <c r="B125" s="60"/>
      <c r="C125" s="61"/>
      <c r="D125" s="160" t="s">
        <v>45</v>
      </c>
      <c r="E125" s="69"/>
      <c r="F125" s="15"/>
      <c r="G125" s="15"/>
      <c r="H125" s="270"/>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row>
    <row r="126" spans="1:37" s="7" customFormat="1" ht="58.5" customHeight="1" x14ac:dyDescent="0.35">
      <c r="A126" s="6"/>
      <c r="B126" s="13">
        <v>28</v>
      </c>
      <c r="C126" s="105" t="s">
        <v>216</v>
      </c>
      <c r="D126" s="59" t="s">
        <v>217</v>
      </c>
      <c r="E126" s="36" t="s">
        <v>40</v>
      </c>
      <c r="F126" s="82">
        <v>900</v>
      </c>
      <c r="G126" s="261"/>
      <c r="H126" s="262">
        <f t="shared" ref="H126:H127" si="10">(F126*G126)</f>
        <v>0</v>
      </c>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row>
    <row r="127" spans="1:37" s="7" customFormat="1" ht="42.75" customHeight="1" thickBot="1" x14ac:dyDescent="0.4">
      <c r="A127" s="6"/>
      <c r="B127" s="166">
        <v>30</v>
      </c>
      <c r="C127" s="161" t="s">
        <v>218</v>
      </c>
      <c r="D127" s="148" t="s">
        <v>219</v>
      </c>
      <c r="E127" s="149" t="s">
        <v>39</v>
      </c>
      <c r="F127" s="150">
        <v>1896</v>
      </c>
      <c r="G127" s="239"/>
      <c r="H127" s="240">
        <f t="shared" si="10"/>
        <v>0</v>
      </c>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row>
    <row r="128" spans="1:37" s="7" customFormat="1" ht="19.5" customHeight="1" thickBot="1" x14ac:dyDescent="0.3">
      <c r="A128" s="6"/>
      <c r="B128" s="371" t="s">
        <v>46</v>
      </c>
      <c r="C128" s="372"/>
      <c r="D128" s="372"/>
      <c r="E128" s="372"/>
      <c r="F128" s="372"/>
      <c r="G128" s="373"/>
      <c r="H128" s="246">
        <f>SUM(H126:H127)</f>
        <v>0</v>
      </c>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row>
    <row r="129" spans="1:37" ht="19.5" thickBot="1" x14ac:dyDescent="0.4">
      <c r="A129" s="2"/>
      <c r="B129" s="227"/>
      <c r="C129" s="228"/>
      <c r="D129" s="229" t="s">
        <v>247</v>
      </c>
      <c r="E129" s="230"/>
      <c r="F129" s="228"/>
      <c r="G129" s="228"/>
      <c r="H129" s="231"/>
      <c r="J129"/>
      <c r="K129"/>
      <c r="L129"/>
      <c r="M129"/>
      <c r="N129"/>
      <c r="O129"/>
      <c r="P129"/>
      <c r="Q129"/>
      <c r="R129"/>
      <c r="S129"/>
      <c r="T129"/>
      <c r="U129"/>
      <c r="V129"/>
      <c r="W129"/>
      <c r="X129"/>
      <c r="Y129"/>
      <c r="Z129"/>
      <c r="AA129"/>
      <c r="AB129"/>
      <c r="AC129"/>
      <c r="AD129"/>
      <c r="AE129"/>
      <c r="AF129"/>
      <c r="AG129"/>
      <c r="AH129"/>
      <c r="AI129"/>
      <c r="AJ129"/>
      <c r="AK129"/>
    </row>
    <row r="130" spans="1:37" ht="19.5" thickBot="1" x14ac:dyDescent="0.4">
      <c r="A130" s="2"/>
      <c r="B130" s="232"/>
      <c r="C130" s="233"/>
      <c r="D130" s="234" t="s">
        <v>248</v>
      </c>
      <c r="E130" s="274"/>
      <c r="F130" s="230"/>
      <c r="G130" s="230"/>
      <c r="H130" s="275"/>
      <c r="J130"/>
      <c r="K130"/>
      <c r="L130"/>
      <c r="M130"/>
      <c r="N130"/>
      <c r="O130"/>
      <c r="P130"/>
      <c r="Q130"/>
      <c r="R130"/>
      <c r="S130"/>
      <c r="T130"/>
      <c r="U130"/>
      <c r="V130"/>
      <c r="W130"/>
      <c r="X130"/>
      <c r="Y130"/>
      <c r="Z130"/>
      <c r="AA130"/>
      <c r="AB130"/>
      <c r="AC130"/>
      <c r="AD130"/>
      <c r="AE130"/>
      <c r="AF130"/>
      <c r="AG130"/>
      <c r="AH130"/>
      <c r="AI130"/>
      <c r="AJ130"/>
      <c r="AK130"/>
    </row>
    <row r="131" spans="1:37" ht="75" x14ac:dyDescent="0.35">
      <c r="A131" s="2"/>
      <c r="B131" s="276">
        <v>31</v>
      </c>
      <c r="C131" s="105" t="s">
        <v>179</v>
      </c>
      <c r="D131" s="59" t="s">
        <v>180</v>
      </c>
      <c r="E131" s="35" t="s">
        <v>181</v>
      </c>
      <c r="F131" s="82">
        <v>15</v>
      </c>
      <c r="G131" s="261"/>
      <c r="H131" s="262">
        <f t="shared" ref="H131:H137" si="11">(F131*G131)</f>
        <v>0</v>
      </c>
      <c r="I131"/>
      <c r="J131"/>
      <c r="K131"/>
      <c r="L131"/>
      <c r="M131"/>
      <c r="N131"/>
      <c r="O131"/>
      <c r="P131"/>
      <c r="Q131"/>
      <c r="R131"/>
      <c r="S131"/>
      <c r="T131"/>
      <c r="U131"/>
      <c r="V131"/>
      <c r="W131"/>
      <c r="X131"/>
      <c r="Y131"/>
      <c r="Z131"/>
      <c r="AA131"/>
      <c r="AB131"/>
      <c r="AC131"/>
      <c r="AD131"/>
      <c r="AE131"/>
      <c r="AF131"/>
      <c r="AG131"/>
      <c r="AH131"/>
      <c r="AI131"/>
      <c r="AJ131"/>
      <c r="AK131"/>
    </row>
    <row r="132" spans="1:37" ht="56.25" x14ac:dyDescent="0.35">
      <c r="A132" s="2"/>
      <c r="B132" s="247">
        <v>32</v>
      </c>
      <c r="C132" s="186" t="s">
        <v>179</v>
      </c>
      <c r="D132" s="194" t="s">
        <v>182</v>
      </c>
      <c r="E132" s="188" t="s">
        <v>181</v>
      </c>
      <c r="F132" s="189">
        <v>13</v>
      </c>
      <c r="G132" s="248"/>
      <c r="H132" s="249">
        <f t="shared" si="11"/>
        <v>0</v>
      </c>
      <c r="I132"/>
      <c r="J132"/>
      <c r="K132"/>
      <c r="L132"/>
      <c r="M132"/>
      <c r="N132"/>
      <c r="O132"/>
      <c r="P132"/>
      <c r="Q132"/>
      <c r="R132"/>
      <c r="S132"/>
      <c r="T132"/>
      <c r="U132"/>
      <c r="V132"/>
      <c r="W132"/>
      <c r="X132"/>
      <c r="Y132"/>
      <c r="Z132"/>
      <c r="AA132"/>
      <c r="AB132"/>
      <c r="AC132"/>
      <c r="AD132"/>
      <c r="AE132"/>
      <c r="AF132"/>
      <c r="AG132"/>
      <c r="AH132"/>
      <c r="AI132"/>
      <c r="AJ132"/>
      <c r="AK132"/>
    </row>
    <row r="133" spans="1:37" ht="56.25" x14ac:dyDescent="0.35">
      <c r="A133" s="2"/>
      <c r="B133" s="107">
        <v>33</v>
      </c>
      <c r="C133" s="106" t="s">
        <v>179</v>
      </c>
      <c r="D133" s="9" t="s">
        <v>183</v>
      </c>
      <c r="E133" s="33" t="s">
        <v>181</v>
      </c>
      <c r="F133" s="83">
        <v>2</v>
      </c>
      <c r="G133" s="235"/>
      <c r="H133" s="236">
        <f t="shared" si="11"/>
        <v>0</v>
      </c>
      <c r="I133"/>
      <c r="J133"/>
      <c r="K133"/>
      <c r="L133"/>
      <c r="M133"/>
      <c r="N133"/>
      <c r="O133"/>
      <c r="P133"/>
      <c r="Q133"/>
      <c r="R133"/>
      <c r="S133"/>
      <c r="T133"/>
      <c r="U133"/>
      <c r="V133"/>
      <c r="W133"/>
      <c r="X133"/>
      <c r="Y133"/>
      <c r="Z133"/>
      <c r="AA133"/>
      <c r="AB133"/>
      <c r="AC133"/>
      <c r="AD133"/>
      <c r="AE133"/>
      <c r="AF133"/>
      <c r="AG133"/>
      <c r="AH133"/>
      <c r="AI133"/>
      <c r="AJ133"/>
      <c r="AK133"/>
    </row>
    <row r="134" spans="1:37" ht="56.25" x14ac:dyDescent="0.35">
      <c r="A134" s="2"/>
      <c r="B134" s="107">
        <v>34</v>
      </c>
      <c r="C134" s="106" t="s">
        <v>179</v>
      </c>
      <c r="D134" s="335" t="s">
        <v>184</v>
      </c>
      <c r="E134" s="33" t="s">
        <v>181</v>
      </c>
      <c r="F134" s="83">
        <v>4</v>
      </c>
      <c r="G134" s="235"/>
      <c r="H134" s="236">
        <f>(F134*G134)</f>
        <v>0</v>
      </c>
      <c r="I134"/>
      <c r="J134"/>
      <c r="K134"/>
      <c r="L134"/>
      <c r="M134"/>
      <c r="N134"/>
      <c r="O134"/>
      <c r="P134"/>
      <c r="Q134"/>
      <c r="R134"/>
      <c r="S134"/>
      <c r="T134"/>
      <c r="U134"/>
      <c r="V134"/>
      <c r="W134"/>
      <c r="X134"/>
      <c r="Y134"/>
      <c r="Z134"/>
      <c r="AA134"/>
      <c r="AB134"/>
      <c r="AC134"/>
      <c r="AD134"/>
      <c r="AE134"/>
      <c r="AF134"/>
      <c r="AG134"/>
      <c r="AH134"/>
      <c r="AI134"/>
      <c r="AJ134"/>
      <c r="AK134"/>
    </row>
    <row r="135" spans="1:37" ht="75" x14ac:dyDescent="0.35">
      <c r="A135" s="2"/>
      <c r="B135" s="107">
        <v>35</v>
      </c>
      <c r="C135" s="106" t="s">
        <v>179</v>
      </c>
      <c r="D135" s="9" t="s">
        <v>185</v>
      </c>
      <c r="E135" s="33" t="s">
        <v>181</v>
      </c>
      <c r="F135" s="83">
        <v>6</v>
      </c>
      <c r="G135" s="235"/>
      <c r="H135" s="236">
        <f>(F135*G135)</f>
        <v>0</v>
      </c>
      <c r="I135"/>
      <c r="J135"/>
      <c r="K135"/>
      <c r="L135"/>
      <c r="M135"/>
      <c r="N135"/>
      <c r="O135"/>
      <c r="P135"/>
      <c r="Q135"/>
      <c r="R135"/>
      <c r="S135"/>
      <c r="T135"/>
      <c r="U135"/>
      <c r="V135"/>
      <c r="W135"/>
      <c r="X135"/>
      <c r="Y135"/>
      <c r="Z135"/>
      <c r="AA135"/>
      <c r="AB135"/>
      <c r="AC135"/>
      <c r="AD135"/>
      <c r="AE135"/>
      <c r="AF135"/>
      <c r="AG135"/>
      <c r="AH135"/>
      <c r="AI135"/>
      <c r="AJ135"/>
      <c r="AK135"/>
    </row>
    <row r="136" spans="1:37" ht="75" x14ac:dyDescent="0.35">
      <c r="A136" s="2"/>
      <c r="B136" s="250">
        <v>36</v>
      </c>
      <c r="C136" s="106" t="s">
        <v>179</v>
      </c>
      <c r="D136" s="9" t="s">
        <v>186</v>
      </c>
      <c r="E136" s="33" t="s">
        <v>38</v>
      </c>
      <c r="F136" s="83">
        <v>34</v>
      </c>
      <c r="G136" s="235"/>
      <c r="H136" s="236">
        <f t="shared" si="11"/>
        <v>0</v>
      </c>
      <c r="I136"/>
      <c r="J136"/>
      <c r="K136"/>
      <c r="L136"/>
      <c r="M136"/>
      <c r="N136"/>
      <c r="O136"/>
      <c r="P136"/>
      <c r="Q136"/>
      <c r="R136"/>
      <c r="S136"/>
      <c r="T136"/>
      <c r="U136"/>
      <c r="V136"/>
      <c r="W136"/>
      <c r="X136"/>
      <c r="Y136"/>
      <c r="Z136"/>
      <c r="AA136"/>
      <c r="AB136"/>
      <c r="AC136"/>
      <c r="AD136"/>
      <c r="AE136"/>
      <c r="AF136"/>
      <c r="AG136"/>
      <c r="AH136"/>
      <c r="AI136"/>
      <c r="AJ136"/>
      <c r="AK136"/>
    </row>
    <row r="137" spans="1:37" ht="57" thickBot="1" x14ac:dyDescent="0.4">
      <c r="A137" s="2"/>
      <c r="B137" s="107">
        <v>37</v>
      </c>
      <c r="C137" s="106" t="s">
        <v>187</v>
      </c>
      <c r="D137" s="9" t="s">
        <v>188</v>
      </c>
      <c r="E137" s="170" t="s">
        <v>40</v>
      </c>
      <c r="F137" s="83">
        <v>2.68</v>
      </c>
      <c r="G137" s="235"/>
      <c r="H137" s="236">
        <f t="shared" si="11"/>
        <v>0</v>
      </c>
      <c r="I137"/>
      <c r="J137"/>
      <c r="K137"/>
      <c r="L137"/>
      <c r="M137"/>
      <c r="N137"/>
      <c r="O137"/>
      <c r="P137"/>
      <c r="Q137"/>
      <c r="R137"/>
      <c r="S137"/>
      <c r="T137"/>
      <c r="U137"/>
      <c r="V137"/>
      <c r="W137"/>
      <c r="X137"/>
      <c r="Y137"/>
      <c r="Z137"/>
      <c r="AA137"/>
      <c r="AB137"/>
      <c r="AC137"/>
      <c r="AD137"/>
      <c r="AE137"/>
      <c r="AF137"/>
      <c r="AG137"/>
      <c r="AH137"/>
      <c r="AI137"/>
      <c r="AJ137"/>
      <c r="AK137"/>
    </row>
    <row r="138" spans="1:37" ht="19.5" thickBot="1" x14ac:dyDescent="0.4">
      <c r="A138" s="2"/>
      <c r="B138" s="241"/>
      <c r="C138" s="242"/>
      <c r="D138" s="229" t="s">
        <v>249</v>
      </c>
      <c r="E138" s="243"/>
      <c r="F138" s="244"/>
      <c r="G138" s="245"/>
      <c r="H138" s="246"/>
      <c r="I138"/>
      <c r="J138"/>
      <c r="K138"/>
      <c r="L138"/>
      <c r="M138"/>
      <c r="N138"/>
      <c r="O138"/>
      <c r="P138"/>
      <c r="Q138"/>
      <c r="R138"/>
      <c r="S138"/>
      <c r="T138"/>
      <c r="U138"/>
      <c r="V138"/>
      <c r="W138"/>
      <c r="X138"/>
      <c r="Y138"/>
      <c r="Z138"/>
      <c r="AA138"/>
      <c r="AB138"/>
      <c r="AC138"/>
      <c r="AD138"/>
      <c r="AE138"/>
      <c r="AF138"/>
      <c r="AG138"/>
      <c r="AH138"/>
      <c r="AI138"/>
      <c r="AJ138"/>
      <c r="AK138"/>
    </row>
    <row r="139" spans="1:37" ht="56.25" x14ac:dyDescent="0.35">
      <c r="A139" s="2"/>
      <c r="B139" s="247">
        <v>38</v>
      </c>
      <c r="C139" s="186" t="s">
        <v>190</v>
      </c>
      <c r="D139" s="194" t="s">
        <v>191</v>
      </c>
      <c r="E139" s="188" t="s">
        <v>39</v>
      </c>
      <c r="F139" s="189">
        <v>102</v>
      </c>
      <c r="G139" s="248"/>
      <c r="H139" s="249">
        <f>(F139*G139)</f>
        <v>0</v>
      </c>
      <c r="I139"/>
      <c r="J139"/>
      <c r="K139"/>
      <c r="L139"/>
      <c r="M139"/>
      <c r="N139"/>
      <c r="O139"/>
      <c r="P139"/>
      <c r="Q139"/>
      <c r="R139"/>
      <c r="S139"/>
      <c r="T139"/>
      <c r="U139"/>
      <c r="V139"/>
      <c r="W139"/>
      <c r="X139"/>
      <c r="Y139"/>
      <c r="Z139"/>
      <c r="AA139"/>
      <c r="AB139"/>
      <c r="AC139"/>
      <c r="AD139"/>
      <c r="AE139"/>
      <c r="AF139"/>
      <c r="AG139"/>
      <c r="AH139"/>
      <c r="AI139"/>
      <c r="AJ139"/>
      <c r="AK139"/>
    </row>
    <row r="140" spans="1:37" ht="75.75" thickBot="1" x14ac:dyDescent="0.4">
      <c r="A140" s="2"/>
      <c r="B140" s="107">
        <v>39</v>
      </c>
      <c r="C140" s="106" t="s">
        <v>190</v>
      </c>
      <c r="D140" s="9" t="s">
        <v>192</v>
      </c>
      <c r="E140" s="33" t="s">
        <v>39</v>
      </c>
      <c r="F140" s="83">
        <v>6.5</v>
      </c>
      <c r="G140" s="235"/>
      <c r="H140" s="236">
        <f>(F140*G140)</f>
        <v>0</v>
      </c>
      <c r="I140"/>
      <c r="J140"/>
      <c r="K140"/>
      <c r="L140"/>
      <c r="M140"/>
      <c r="N140"/>
      <c r="O140"/>
      <c r="P140"/>
      <c r="Q140"/>
      <c r="R140"/>
      <c r="S140"/>
      <c r="T140"/>
      <c r="U140"/>
      <c r="V140"/>
      <c r="W140"/>
      <c r="X140"/>
      <c r="Y140"/>
      <c r="Z140"/>
      <c r="AA140"/>
      <c r="AB140"/>
      <c r="AC140"/>
      <c r="AD140"/>
      <c r="AE140"/>
      <c r="AF140"/>
      <c r="AG140"/>
      <c r="AH140"/>
      <c r="AI140"/>
      <c r="AJ140"/>
      <c r="AK140"/>
    </row>
    <row r="141" spans="1:37" ht="19.5" thickBot="1" x14ac:dyDescent="0.4">
      <c r="A141" s="2"/>
      <c r="B141" s="241"/>
      <c r="C141" s="242"/>
      <c r="D141" s="229" t="s">
        <v>250</v>
      </c>
      <c r="E141" s="243"/>
      <c r="F141" s="244"/>
      <c r="G141" s="245"/>
      <c r="H141" s="246"/>
      <c r="I141"/>
      <c r="J141"/>
      <c r="K141"/>
      <c r="L141"/>
      <c r="M141"/>
      <c r="N141"/>
      <c r="O141"/>
      <c r="P141"/>
      <c r="Q141"/>
      <c r="R141"/>
      <c r="S141"/>
      <c r="T141"/>
      <c r="U141"/>
      <c r="V141"/>
      <c r="W141"/>
      <c r="X141"/>
      <c r="Y141"/>
      <c r="Z141"/>
      <c r="AA141"/>
      <c r="AB141"/>
      <c r="AC141"/>
      <c r="AD141"/>
      <c r="AE141"/>
      <c r="AF141"/>
      <c r="AG141"/>
      <c r="AH141"/>
      <c r="AI141"/>
      <c r="AJ141"/>
      <c r="AK141"/>
    </row>
    <row r="142" spans="1:37" ht="93.75" x14ac:dyDescent="0.35">
      <c r="A142" s="2"/>
      <c r="B142" s="251">
        <v>40</v>
      </c>
      <c r="C142" s="186" t="s">
        <v>195</v>
      </c>
      <c r="D142" s="194" t="s">
        <v>226</v>
      </c>
      <c r="E142" s="188" t="s">
        <v>181</v>
      </c>
      <c r="F142" s="189">
        <v>15</v>
      </c>
      <c r="G142" s="248"/>
      <c r="H142" s="249">
        <f t="shared" ref="H142:H145" si="12">(F142*G142)</f>
        <v>0</v>
      </c>
      <c r="I142"/>
      <c r="J142"/>
      <c r="K142"/>
      <c r="L142"/>
      <c r="M142"/>
      <c r="N142"/>
      <c r="O142"/>
      <c r="P142"/>
      <c r="Q142"/>
      <c r="R142"/>
      <c r="S142"/>
      <c r="T142"/>
      <c r="U142"/>
      <c r="V142"/>
      <c r="W142"/>
      <c r="X142"/>
      <c r="Y142"/>
      <c r="Z142"/>
      <c r="AA142"/>
      <c r="AB142"/>
      <c r="AC142"/>
      <c r="AD142"/>
      <c r="AE142"/>
      <c r="AF142"/>
      <c r="AG142"/>
      <c r="AH142"/>
      <c r="AI142"/>
      <c r="AJ142"/>
      <c r="AK142"/>
    </row>
    <row r="143" spans="1:37" ht="37.5" x14ac:dyDescent="0.35">
      <c r="A143" s="2"/>
      <c r="B143" s="251">
        <v>41</v>
      </c>
      <c r="C143" s="106" t="s">
        <v>194</v>
      </c>
      <c r="D143" s="9" t="s">
        <v>270</v>
      </c>
      <c r="E143" s="33" t="s">
        <v>38</v>
      </c>
      <c r="F143" s="83">
        <v>678</v>
      </c>
      <c r="G143" s="235"/>
      <c r="H143" s="236">
        <f t="shared" si="12"/>
        <v>0</v>
      </c>
      <c r="I143"/>
      <c r="J143"/>
      <c r="K143"/>
      <c r="L143"/>
      <c r="M143"/>
      <c r="N143"/>
      <c r="O143"/>
      <c r="P143"/>
      <c r="Q143"/>
      <c r="R143"/>
      <c r="S143"/>
      <c r="T143"/>
      <c r="U143"/>
      <c r="V143"/>
      <c r="W143"/>
      <c r="X143"/>
      <c r="Y143"/>
      <c r="Z143"/>
      <c r="AA143"/>
      <c r="AB143"/>
      <c r="AC143"/>
      <c r="AD143"/>
      <c r="AE143"/>
      <c r="AF143"/>
      <c r="AG143"/>
      <c r="AH143"/>
      <c r="AI143"/>
      <c r="AJ143"/>
      <c r="AK143"/>
    </row>
    <row r="144" spans="1:37" ht="56.25" x14ac:dyDescent="0.35">
      <c r="A144" s="2"/>
      <c r="B144" s="250">
        <v>42</v>
      </c>
      <c r="C144" s="106" t="s">
        <v>194</v>
      </c>
      <c r="D144" s="9" t="s">
        <v>271</v>
      </c>
      <c r="E144" s="33" t="s">
        <v>181</v>
      </c>
      <c r="F144" s="83">
        <v>6</v>
      </c>
      <c r="G144" s="235"/>
      <c r="H144" s="236">
        <f t="shared" si="12"/>
        <v>0</v>
      </c>
      <c r="I144"/>
      <c r="J144"/>
      <c r="K144"/>
      <c r="L144"/>
      <c r="M144"/>
      <c r="N144"/>
      <c r="O144"/>
      <c r="P144"/>
      <c r="Q144"/>
      <c r="R144"/>
      <c r="S144"/>
      <c r="T144"/>
      <c r="U144"/>
      <c r="V144"/>
      <c r="W144"/>
      <c r="X144"/>
      <c r="Y144"/>
      <c r="Z144"/>
      <c r="AA144"/>
      <c r="AB144"/>
      <c r="AC144"/>
      <c r="AD144"/>
      <c r="AE144"/>
      <c r="AF144"/>
      <c r="AG144"/>
      <c r="AH144"/>
      <c r="AI144"/>
      <c r="AJ144"/>
      <c r="AK144"/>
    </row>
    <row r="145" spans="1:37" ht="57" thickBot="1" x14ac:dyDescent="0.4">
      <c r="A145" s="2"/>
      <c r="B145" s="277">
        <v>43</v>
      </c>
      <c r="C145" s="172" t="s">
        <v>195</v>
      </c>
      <c r="D145" s="211" t="s">
        <v>196</v>
      </c>
      <c r="E145" s="174" t="s">
        <v>181</v>
      </c>
      <c r="F145" s="175">
        <v>15</v>
      </c>
      <c r="G145" s="263"/>
      <c r="H145" s="264">
        <f t="shared" si="12"/>
        <v>0</v>
      </c>
      <c r="I145"/>
      <c r="J145"/>
      <c r="K145"/>
      <c r="L145"/>
      <c r="M145"/>
      <c r="N145"/>
      <c r="O145"/>
      <c r="P145"/>
      <c r="Q145"/>
      <c r="R145"/>
      <c r="S145"/>
      <c r="T145"/>
      <c r="U145"/>
      <c r="V145"/>
      <c r="W145"/>
      <c r="X145"/>
      <c r="Y145"/>
      <c r="Z145"/>
      <c r="AA145"/>
      <c r="AB145"/>
      <c r="AC145"/>
      <c r="AD145"/>
      <c r="AE145"/>
      <c r="AF145"/>
      <c r="AG145"/>
      <c r="AH145"/>
      <c r="AI145"/>
      <c r="AJ145"/>
      <c r="AK145"/>
    </row>
    <row r="146" spans="1:37" ht="22.5" customHeight="1" thickBot="1" x14ac:dyDescent="0.4">
      <c r="A146" s="2"/>
      <c r="B146" s="385" t="s">
        <v>251</v>
      </c>
      <c r="C146" s="386"/>
      <c r="D146" s="386"/>
      <c r="E146" s="386"/>
      <c r="F146" s="386"/>
      <c r="G146" s="387"/>
      <c r="H146" s="336">
        <f>SUM(H131:H145)</f>
        <v>0</v>
      </c>
      <c r="J146"/>
      <c r="K146"/>
      <c r="L146"/>
      <c r="M146"/>
      <c r="N146"/>
      <c r="O146"/>
      <c r="P146"/>
      <c r="Q146"/>
      <c r="R146"/>
      <c r="S146"/>
      <c r="T146"/>
      <c r="U146"/>
      <c r="V146"/>
      <c r="W146"/>
      <c r="X146"/>
      <c r="Y146"/>
      <c r="Z146"/>
      <c r="AA146"/>
      <c r="AB146"/>
      <c r="AC146"/>
      <c r="AD146"/>
      <c r="AE146"/>
      <c r="AF146"/>
      <c r="AG146"/>
      <c r="AH146"/>
      <c r="AI146"/>
      <c r="AJ146"/>
      <c r="AK146"/>
    </row>
    <row r="147" spans="1:37" ht="19.5" thickBot="1" x14ac:dyDescent="0.4">
      <c r="E147" s="70"/>
    </row>
    <row r="148" spans="1:37" ht="26.25" customHeight="1" thickBot="1" x14ac:dyDescent="0.4">
      <c r="A148" s="16"/>
      <c r="B148" s="48"/>
      <c r="C148" s="93"/>
      <c r="D148" s="377" t="s">
        <v>237</v>
      </c>
      <c r="E148" s="378"/>
      <c r="F148" s="378"/>
      <c r="G148" s="379"/>
      <c r="H148" s="280"/>
    </row>
    <row r="149" spans="1:37" ht="18.75" x14ac:dyDescent="0.35">
      <c r="A149" s="16"/>
      <c r="B149" s="40"/>
      <c r="C149" s="41"/>
      <c r="D149" s="94" t="s">
        <v>47</v>
      </c>
      <c r="E149" s="94"/>
      <c r="F149" s="95"/>
      <c r="G149" s="94"/>
      <c r="H149" s="299">
        <f>SUM(H111)</f>
        <v>0</v>
      </c>
    </row>
    <row r="150" spans="1:37" ht="18.75" x14ac:dyDescent="0.35">
      <c r="A150" s="16"/>
      <c r="B150" s="42"/>
      <c r="C150" s="14"/>
      <c r="D150" s="71" t="s">
        <v>48</v>
      </c>
      <c r="E150" s="71"/>
      <c r="F150" s="72"/>
      <c r="G150" s="281"/>
      <c r="H150" s="252">
        <f>SUM(H117)</f>
        <v>0</v>
      </c>
    </row>
    <row r="151" spans="1:37" s="2" customFormat="1" ht="18.75" x14ac:dyDescent="0.35">
      <c r="A151" s="16"/>
      <c r="B151" s="64"/>
      <c r="C151" s="65"/>
      <c r="D151" s="71" t="s">
        <v>49</v>
      </c>
      <c r="E151" s="73"/>
      <c r="F151" s="72"/>
      <c r="G151" s="281"/>
      <c r="H151" s="252">
        <f>SUM(H124)</f>
        <v>0</v>
      </c>
    </row>
    <row r="152" spans="1:37" s="2" customFormat="1" ht="19.5" thickBot="1" x14ac:dyDescent="0.4">
      <c r="A152" s="1"/>
      <c r="B152" s="17"/>
      <c r="C152" s="9"/>
      <c r="D152" s="73" t="s">
        <v>50</v>
      </c>
      <c r="E152" s="73"/>
      <c r="F152" s="74"/>
      <c r="G152" s="73"/>
      <c r="H152" s="252">
        <f>SUM(H128)</f>
        <v>0</v>
      </c>
    </row>
    <row r="153" spans="1:37" s="2" customFormat="1" ht="38.25" thickBot="1" x14ac:dyDescent="0.4">
      <c r="A153" s="1"/>
      <c r="B153" s="210"/>
      <c r="C153" s="211"/>
      <c r="D153" s="284" t="s">
        <v>272</v>
      </c>
      <c r="E153" s="225"/>
      <c r="F153" s="213"/>
      <c r="G153" s="212"/>
      <c r="H153" s="312">
        <f>SUM(H146)</f>
        <v>0</v>
      </c>
    </row>
    <row r="154" spans="1:37" s="2" customFormat="1" ht="33.75" customHeight="1" thickBot="1" x14ac:dyDescent="0.4">
      <c r="A154" s="1"/>
      <c r="B154" s="282"/>
      <c r="C154" s="283"/>
      <c r="D154" s="284" t="s">
        <v>229</v>
      </c>
      <c r="E154" s="284"/>
      <c r="F154" s="284"/>
      <c r="G154" s="284"/>
      <c r="H154" s="298">
        <f>SUM(H149:H153)</f>
        <v>0</v>
      </c>
    </row>
    <row r="155" spans="1:37" x14ac:dyDescent="0.35">
      <c r="D155" s="63" t="s">
        <v>51</v>
      </c>
    </row>
    <row r="156" spans="1:37" ht="19.5" thickBot="1" x14ac:dyDescent="0.4">
      <c r="A156" s="89"/>
      <c r="B156" s="90"/>
      <c r="C156" s="90"/>
      <c r="D156" s="91"/>
      <c r="E156" s="90"/>
      <c r="F156" s="92"/>
      <c r="G156" s="287"/>
      <c r="H156" s="288"/>
      <c r="I156"/>
      <c r="J156"/>
      <c r="K156"/>
      <c r="L156"/>
      <c r="M156"/>
      <c r="N156"/>
      <c r="O156"/>
      <c r="P156"/>
      <c r="Q156"/>
      <c r="R156"/>
      <c r="S156"/>
      <c r="T156"/>
      <c r="U156"/>
      <c r="V156"/>
      <c r="W156"/>
      <c r="X156"/>
      <c r="Y156"/>
      <c r="Z156"/>
      <c r="AA156"/>
      <c r="AB156"/>
      <c r="AC156"/>
      <c r="AD156"/>
      <c r="AE156"/>
      <c r="AF156"/>
      <c r="AG156"/>
      <c r="AH156"/>
      <c r="AI156"/>
      <c r="AJ156"/>
      <c r="AK156"/>
    </row>
    <row r="157" spans="1:37" ht="27.75" customHeight="1" thickBot="1" x14ac:dyDescent="0.4">
      <c r="A157" s="16"/>
      <c r="B157" s="48"/>
      <c r="C157" s="93"/>
      <c r="D157" s="377" t="s">
        <v>240</v>
      </c>
      <c r="E157" s="378"/>
      <c r="F157" s="378"/>
      <c r="G157" s="379"/>
      <c r="H157" s="126"/>
      <c r="AK157"/>
    </row>
    <row r="158" spans="1:37" ht="19.5" thickBot="1" x14ac:dyDescent="0.4">
      <c r="A158" s="16"/>
      <c r="B158" s="48"/>
      <c r="C158" s="93"/>
      <c r="D158" s="391" t="s">
        <v>238</v>
      </c>
      <c r="E158" s="392"/>
      <c r="F158" s="392"/>
      <c r="G158" s="393"/>
      <c r="H158" s="313">
        <f>SUM(H80)</f>
        <v>0</v>
      </c>
      <c r="AK158"/>
    </row>
    <row r="159" spans="1:37" ht="19.5" thickBot="1" x14ac:dyDescent="0.4">
      <c r="A159" s="16"/>
      <c r="B159" s="317"/>
      <c r="C159" s="318"/>
      <c r="D159" s="394" t="s">
        <v>239</v>
      </c>
      <c r="E159" s="395"/>
      <c r="F159" s="395"/>
      <c r="G159" s="396"/>
      <c r="H159" s="319">
        <f>SUM(H154)</f>
        <v>0</v>
      </c>
      <c r="AK159"/>
    </row>
    <row r="160" spans="1:37" s="2" customFormat="1" ht="19.5" thickBot="1" x14ac:dyDescent="0.4">
      <c r="A160" s="1"/>
      <c r="B160" s="314"/>
      <c r="C160" s="315"/>
      <c r="D160" s="388" t="s">
        <v>170</v>
      </c>
      <c r="E160" s="389"/>
      <c r="F160" s="389"/>
      <c r="G160" s="390"/>
      <c r="H160" s="316">
        <f>SUM(H158:H159)</f>
        <v>0</v>
      </c>
    </row>
    <row r="161" spans="1:37" ht="18.75" x14ac:dyDescent="0.35">
      <c r="A161" s="89"/>
      <c r="B161" s="90"/>
      <c r="C161" s="90"/>
      <c r="D161" s="91"/>
      <c r="E161" s="90"/>
      <c r="F161" s="92"/>
      <c r="G161" s="287"/>
      <c r="H161" s="288"/>
      <c r="I161"/>
      <c r="J161"/>
      <c r="K161"/>
      <c r="L161"/>
      <c r="M161"/>
      <c r="N161"/>
      <c r="O161"/>
      <c r="P161"/>
      <c r="Q161"/>
      <c r="R161"/>
      <c r="S161"/>
      <c r="T161"/>
      <c r="U161"/>
      <c r="V161"/>
      <c r="W161"/>
      <c r="X161"/>
      <c r="Y161"/>
      <c r="Z161"/>
      <c r="AA161"/>
      <c r="AB161"/>
      <c r="AC161"/>
      <c r="AD161"/>
      <c r="AE161"/>
      <c r="AF161"/>
      <c r="AG161"/>
      <c r="AH161"/>
      <c r="AI161"/>
      <c r="AJ161"/>
      <c r="AK161"/>
    </row>
    <row r="162" spans="1:37" ht="18.75" x14ac:dyDescent="0.35">
      <c r="A162" s="89"/>
      <c r="B162" s="90"/>
      <c r="C162" s="90"/>
      <c r="D162" s="91"/>
      <c r="E162" s="90"/>
      <c r="F162" s="92"/>
      <c r="G162" s="287"/>
      <c r="H162" s="288"/>
      <c r="I162"/>
      <c r="J162"/>
      <c r="K162"/>
      <c r="L162"/>
      <c r="M162"/>
      <c r="N162"/>
      <c r="O162"/>
      <c r="P162"/>
      <c r="Q162"/>
      <c r="R162"/>
      <c r="S162"/>
      <c r="T162"/>
      <c r="U162"/>
      <c r="V162"/>
      <c r="W162"/>
      <c r="X162"/>
      <c r="Y162"/>
      <c r="Z162"/>
      <c r="AA162"/>
      <c r="AB162"/>
      <c r="AC162"/>
      <c r="AD162"/>
      <c r="AE162"/>
      <c r="AF162"/>
      <c r="AG162"/>
      <c r="AH162"/>
      <c r="AI162"/>
      <c r="AJ162"/>
      <c r="AK162"/>
    </row>
    <row r="169" spans="1:37" ht="18.75" x14ac:dyDescent="0.35">
      <c r="A169" s="89"/>
      <c r="B169" s="90"/>
      <c r="C169" s="90"/>
      <c r="D169" s="91" t="s">
        <v>71</v>
      </c>
      <c r="E169" s="90"/>
      <c r="F169" s="92"/>
      <c r="G169" s="287"/>
      <c r="H169" s="288"/>
      <c r="I169"/>
      <c r="J169"/>
      <c r="K169"/>
      <c r="L169"/>
      <c r="M169"/>
      <c r="N169"/>
      <c r="O169"/>
      <c r="P169"/>
      <c r="Q169"/>
      <c r="R169"/>
      <c r="S169"/>
      <c r="T169"/>
      <c r="U169"/>
      <c r="V169"/>
      <c r="W169"/>
      <c r="X169"/>
      <c r="Y169"/>
      <c r="Z169"/>
      <c r="AA169"/>
      <c r="AB169"/>
      <c r="AC169"/>
      <c r="AD169"/>
      <c r="AE169"/>
      <c r="AF169"/>
      <c r="AG169"/>
      <c r="AH169"/>
      <c r="AI169"/>
      <c r="AJ169"/>
      <c r="AK169"/>
    </row>
    <row r="170" spans="1:37" ht="18.75" x14ac:dyDescent="0.35">
      <c r="A170" s="89"/>
      <c r="B170" s="90"/>
      <c r="C170" s="90"/>
      <c r="D170" s="91" t="s">
        <v>72</v>
      </c>
      <c r="E170" s="90"/>
      <c r="F170" s="92"/>
      <c r="G170" s="287"/>
      <c r="H170" s="288"/>
      <c r="I170"/>
      <c r="J170"/>
      <c r="K170"/>
      <c r="L170"/>
      <c r="M170"/>
      <c r="N170"/>
      <c r="O170"/>
      <c r="P170"/>
      <c r="Q170"/>
      <c r="R170"/>
      <c r="S170"/>
      <c r="T170"/>
      <c r="U170"/>
      <c r="V170"/>
      <c r="W170"/>
      <c r="X170"/>
      <c r="Y170"/>
      <c r="Z170"/>
      <c r="AA170"/>
      <c r="AB170"/>
      <c r="AC170"/>
      <c r="AD170"/>
      <c r="AE170"/>
      <c r="AF170"/>
      <c r="AG170"/>
      <c r="AH170"/>
      <c r="AI170"/>
      <c r="AJ170"/>
      <c r="AK170"/>
    </row>
    <row r="171" spans="1:37" ht="18.75" x14ac:dyDescent="0.35">
      <c r="A171" s="89"/>
      <c r="B171" s="90"/>
      <c r="C171" s="90"/>
      <c r="D171" s="91" t="s">
        <v>73</v>
      </c>
      <c r="E171" s="90"/>
      <c r="F171" s="92"/>
      <c r="G171" s="287"/>
      <c r="H171" s="288"/>
      <c r="I171"/>
      <c r="J171"/>
      <c r="K171"/>
      <c r="L171"/>
      <c r="M171"/>
      <c r="N171"/>
      <c r="O171"/>
      <c r="P171"/>
      <c r="Q171"/>
      <c r="R171"/>
      <c r="S171"/>
      <c r="T171"/>
      <c r="U171"/>
      <c r="V171"/>
      <c r="W171"/>
      <c r="X171"/>
      <c r="Y171"/>
      <c r="Z171"/>
      <c r="AA171"/>
      <c r="AB171"/>
      <c r="AC171"/>
      <c r="AD171"/>
      <c r="AE171"/>
      <c r="AF171"/>
      <c r="AG171"/>
      <c r="AH171"/>
      <c r="AI171"/>
      <c r="AJ171"/>
      <c r="AK171"/>
    </row>
  </sheetData>
  <mergeCells count="56">
    <mergeCell ref="D148:G148"/>
    <mergeCell ref="D157:G157"/>
    <mergeCell ref="D160:G160"/>
    <mergeCell ref="D158:G158"/>
    <mergeCell ref="D159:G159"/>
    <mergeCell ref="E111:G111"/>
    <mergeCell ref="B117:G117"/>
    <mergeCell ref="B124:G124"/>
    <mergeCell ref="B128:G128"/>
    <mergeCell ref="B146:G146"/>
    <mergeCell ref="D100:H100"/>
    <mergeCell ref="D89:H89"/>
    <mergeCell ref="D90:H90"/>
    <mergeCell ref="D91:H91"/>
    <mergeCell ref="D92:H92"/>
    <mergeCell ref="D93:H93"/>
    <mergeCell ref="D94:H94"/>
    <mergeCell ref="D95:H95"/>
    <mergeCell ref="D96:H96"/>
    <mergeCell ref="D97:H97"/>
    <mergeCell ref="D98:H98"/>
    <mergeCell ref="D99:H99"/>
    <mergeCell ref="D88:H88"/>
    <mergeCell ref="B53:G53"/>
    <mergeCell ref="B71:G71"/>
    <mergeCell ref="D73:G73"/>
    <mergeCell ref="D80:G80"/>
    <mergeCell ref="B82:H82"/>
    <mergeCell ref="B83:H83"/>
    <mergeCell ref="B84:H84"/>
    <mergeCell ref="D85:H85"/>
    <mergeCell ref="D86:H86"/>
    <mergeCell ref="D87:H87"/>
    <mergeCell ref="D19:H19"/>
    <mergeCell ref="E30:G30"/>
    <mergeCell ref="B37:G37"/>
    <mergeCell ref="B44:G44"/>
    <mergeCell ref="B49:G49"/>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ageMargins left="0.70866141732283505" right="0.70866141732283505" top="0.74803149606299202" bottom="0.74803149606299202" header="0.31496062992126" footer="0.31496062992126"/>
  <pageSetup paperSize="9" scale="58" fitToHeight="0" orientation="portrait" r:id="rId1"/>
  <headerFooter>
    <oddHeader>&amp;CБАРАЊЕ ЗА ПОНУДИ - Тендер 7 - Дел  2 - Анекс 1
Реф. Бр.: LRCP-9034-MK-RFB-A.2.1.7 - Тендер 7 -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4" manualBreakCount="4">
    <brk id="19" max="7" man="1"/>
    <brk id="44" max="7" man="1"/>
    <brk id="49" max="7" man="1"/>
    <brk id="53"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82"/>
  <sheetViews>
    <sheetView tabSelected="1" view="pageBreakPreview" topLeftCell="A158" zoomScale="87" zoomScaleNormal="115" zoomScaleSheetLayoutView="87" zoomScalePageLayoutView="40" workbookViewId="0">
      <selection activeCell="G162" sqref="G162"/>
    </sheetView>
  </sheetViews>
  <sheetFormatPr defaultRowHeight="18" x14ac:dyDescent="0.35"/>
  <cols>
    <col min="1" max="1" width="3.42578125" style="1" customWidth="1"/>
    <col min="2" max="2" width="9.7109375" style="62" customWidth="1"/>
    <col min="3" max="3" width="11.7109375" style="62" customWidth="1"/>
    <col min="4" max="4" width="64.140625" style="63" customWidth="1"/>
    <col min="5" max="5" width="12" style="62" customWidth="1"/>
    <col min="6" max="6" width="16" style="19" bestFit="1" customWidth="1"/>
    <col min="7" max="7" width="15.42578125" style="124" customWidth="1"/>
    <col min="8" max="8" width="21.5703125" style="125" customWidth="1"/>
    <col min="9" max="36" width="8.85546875" style="2"/>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37" ht="84.75" customHeight="1" thickBot="1" x14ac:dyDescent="0.4">
      <c r="B1" s="342" t="s">
        <v>263</v>
      </c>
      <c r="C1" s="343"/>
      <c r="D1" s="343"/>
      <c r="E1" s="343"/>
      <c r="F1" s="343"/>
      <c r="G1" s="343"/>
      <c r="H1" s="344"/>
    </row>
    <row r="2" spans="1:37" ht="27.75" customHeight="1" thickBot="1" x14ac:dyDescent="0.4">
      <c r="B2" s="345" t="s">
        <v>0</v>
      </c>
      <c r="C2" s="346"/>
      <c r="D2" s="346"/>
      <c r="E2" s="346"/>
      <c r="F2" s="346"/>
      <c r="G2" s="346"/>
      <c r="H2" s="347"/>
    </row>
    <row r="3" spans="1:37" ht="24" customHeight="1" thickBot="1" x14ac:dyDescent="0.4">
      <c r="B3" s="397" t="s">
        <v>78</v>
      </c>
      <c r="C3" s="398"/>
      <c r="D3" s="398"/>
      <c r="E3" s="398"/>
      <c r="F3" s="398"/>
      <c r="G3" s="398"/>
      <c r="H3" s="399"/>
    </row>
    <row r="4" spans="1:37" ht="24" customHeight="1" x14ac:dyDescent="0.35">
      <c r="B4" s="155"/>
      <c r="C4" s="156"/>
      <c r="D4" s="400" t="s">
        <v>1</v>
      </c>
      <c r="E4" s="400"/>
      <c r="F4" s="400"/>
      <c r="G4" s="400"/>
      <c r="H4" s="401"/>
    </row>
    <row r="5" spans="1:37" ht="48.75" customHeight="1" x14ac:dyDescent="0.35">
      <c r="A5" s="3"/>
      <c r="B5" s="153"/>
      <c r="C5" s="154" t="s">
        <v>2</v>
      </c>
      <c r="D5" s="353" t="s">
        <v>3</v>
      </c>
      <c r="E5" s="354"/>
      <c r="F5" s="354"/>
      <c r="G5" s="354"/>
      <c r="H5" s="355"/>
      <c r="AK5" s="2"/>
    </row>
    <row r="6" spans="1:37" ht="134.25" customHeight="1" x14ac:dyDescent="0.35">
      <c r="A6" s="3"/>
      <c r="B6" s="42"/>
      <c r="C6" s="14" t="s">
        <v>4</v>
      </c>
      <c r="D6" s="339" t="s">
        <v>5</v>
      </c>
      <c r="E6" s="340"/>
      <c r="F6" s="340"/>
      <c r="G6" s="340"/>
      <c r="H6" s="341"/>
      <c r="AK6" s="2"/>
    </row>
    <row r="7" spans="1:37" ht="81" customHeight="1" x14ac:dyDescent="0.35">
      <c r="A7" s="3"/>
      <c r="B7" s="107"/>
      <c r="C7" s="14" t="s">
        <v>6</v>
      </c>
      <c r="D7" s="356" t="s">
        <v>7</v>
      </c>
      <c r="E7" s="356"/>
      <c r="F7" s="356"/>
      <c r="G7" s="356"/>
      <c r="H7" s="357"/>
      <c r="AK7" s="2"/>
    </row>
    <row r="8" spans="1:37" ht="85.5" customHeight="1" x14ac:dyDescent="0.35">
      <c r="A8" s="3"/>
      <c r="B8" s="107"/>
      <c r="C8" s="14" t="s">
        <v>8</v>
      </c>
      <c r="D8" s="356" t="s">
        <v>67</v>
      </c>
      <c r="E8" s="356"/>
      <c r="F8" s="356"/>
      <c r="G8" s="356"/>
      <c r="H8" s="357"/>
      <c r="AK8" s="2"/>
    </row>
    <row r="9" spans="1:37" ht="141" customHeight="1" x14ac:dyDescent="0.35">
      <c r="A9" s="3"/>
      <c r="B9" s="107"/>
      <c r="C9" s="14" t="s">
        <v>9</v>
      </c>
      <c r="D9" s="356" t="s">
        <v>57</v>
      </c>
      <c r="E9" s="356"/>
      <c r="F9" s="356"/>
      <c r="G9" s="356"/>
      <c r="H9" s="357"/>
      <c r="AK9" s="2"/>
    </row>
    <row r="10" spans="1:37" ht="78" customHeight="1" x14ac:dyDescent="0.35">
      <c r="A10" s="3"/>
      <c r="B10" s="107"/>
      <c r="C10" s="14" t="s">
        <v>10</v>
      </c>
      <c r="D10" s="356" t="s">
        <v>58</v>
      </c>
      <c r="E10" s="356"/>
      <c r="F10" s="356"/>
      <c r="G10" s="356"/>
      <c r="H10" s="357"/>
      <c r="AK10" s="2"/>
    </row>
    <row r="11" spans="1:37" ht="45" customHeight="1" x14ac:dyDescent="0.35">
      <c r="A11" s="3"/>
      <c r="B11" s="107"/>
      <c r="C11" s="14" t="s">
        <v>11</v>
      </c>
      <c r="D11" s="356" t="s">
        <v>12</v>
      </c>
      <c r="E11" s="356"/>
      <c r="F11" s="356"/>
      <c r="G11" s="356"/>
      <c r="H11" s="357"/>
      <c r="AK11" s="2"/>
    </row>
    <row r="12" spans="1:37" ht="141" customHeight="1" x14ac:dyDescent="0.35">
      <c r="A12" s="3"/>
      <c r="B12" s="107"/>
      <c r="C12" s="14" t="s">
        <v>13</v>
      </c>
      <c r="D12" s="356" t="s">
        <v>77</v>
      </c>
      <c r="E12" s="356"/>
      <c r="F12" s="356"/>
      <c r="G12" s="356"/>
      <c r="H12" s="357"/>
      <c r="AK12" s="2"/>
    </row>
    <row r="13" spans="1:37" ht="62.25" customHeight="1" x14ac:dyDescent="0.35">
      <c r="A13" s="3"/>
      <c r="B13" s="107"/>
      <c r="C13" s="39" t="s">
        <v>14</v>
      </c>
      <c r="D13" s="356" t="s">
        <v>15</v>
      </c>
      <c r="E13" s="356"/>
      <c r="F13" s="356"/>
      <c r="G13" s="356"/>
      <c r="H13" s="357"/>
      <c r="AK13" s="2"/>
    </row>
    <row r="14" spans="1:37" ht="144" customHeight="1" x14ac:dyDescent="0.35">
      <c r="A14" s="3"/>
      <c r="B14" s="107"/>
      <c r="C14" s="14" t="s">
        <v>16</v>
      </c>
      <c r="D14" s="358" t="s">
        <v>149</v>
      </c>
      <c r="E14" s="359"/>
      <c r="F14" s="359"/>
      <c r="G14" s="359"/>
      <c r="H14" s="360"/>
      <c r="AK14" s="2"/>
    </row>
    <row r="15" spans="1:37" ht="182.25" customHeight="1" x14ac:dyDescent="0.35">
      <c r="A15" s="3"/>
      <c r="B15" s="107"/>
      <c r="C15" s="14" t="s">
        <v>17</v>
      </c>
      <c r="D15" s="356" t="s">
        <v>18</v>
      </c>
      <c r="E15" s="356"/>
      <c r="F15" s="356"/>
      <c r="G15" s="356"/>
      <c r="H15" s="357"/>
      <c r="AK15" s="2"/>
    </row>
    <row r="16" spans="1:37" ht="154.5" customHeight="1" x14ac:dyDescent="0.35">
      <c r="A16" s="3"/>
      <c r="B16" s="107"/>
      <c r="C16" s="14" t="s">
        <v>19</v>
      </c>
      <c r="D16" s="339" t="s">
        <v>20</v>
      </c>
      <c r="E16" s="340"/>
      <c r="F16" s="340"/>
      <c r="G16" s="340"/>
      <c r="H16" s="341"/>
      <c r="AK16" s="2"/>
    </row>
    <row r="17" spans="1:37" ht="106.5" customHeight="1" x14ac:dyDescent="0.35">
      <c r="A17" s="3"/>
      <c r="B17" s="107"/>
      <c r="C17" s="14" t="s">
        <v>21</v>
      </c>
      <c r="D17" s="339" t="s">
        <v>22</v>
      </c>
      <c r="E17" s="340"/>
      <c r="F17" s="340"/>
      <c r="G17" s="340"/>
      <c r="H17" s="341"/>
      <c r="AK17" s="2"/>
    </row>
    <row r="18" spans="1:37" ht="86.25" customHeight="1" x14ac:dyDescent="0.35">
      <c r="A18" s="3"/>
      <c r="B18" s="107"/>
      <c r="C18" s="14" t="s">
        <v>23</v>
      </c>
      <c r="D18" s="339" t="s">
        <v>68</v>
      </c>
      <c r="E18" s="340"/>
      <c r="F18" s="340"/>
      <c r="G18" s="340"/>
      <c r="H18" s="341"/>
      <c r="AK18" s="2"/>
    </row>
    <row r="19" spans="1:37" ht="70.5" customHeight="1" thickBot="1" x14ac:dyDescent="0.4">
      <c r="A19" s="3"/>
      <c r="B19" s="43"/>
      <c r="C19" s="44" t="s">
        <v>24</v>
      </c>
      <c r="D19" s="361" t="s">
        <v>69</v>
      </c>
      <c r="E19" s="361"/>
      <c r="F19" s="361"/>
      <c r="G19" s="361"/>
      <c r="H19" s="362"/>
      <c r="AK19" s="2"/>
    </row>
    <row r="20" spans="1:37" ht="18.75" thickBot="1" x14ac:dyDescent="0.4">
      <c r="B20" s="45"/>
      <c r="C20" s="45"/>
      <c r="D20" s="45"/>
      <c r="E20" s="45"/>
      <c r="F20" s="4"/>
      <c r="G20" s="4"/>
      <c r="H20" s="4"/>
    </row>
    <row r="21" spans="1:37" ht="56.25" x14ac:dyDescent="0.35">
      <c r="B21" s="40" t="s">
        <v>25</v>
      </c>
      <c r="C21" s="46" t="s">
        <v>52</v>
      </c>
      <c r="D21" s="46" t="s">
        <v>26</v>
      </c>
      <c r="E21" s="46" t="s">
        <v>27</v>
      </c>
      <c r="F21" s="5" t="s">
        <v>28</v>
      </c>
      <c r="G21" s="5" t="s">
        <v>29</v>
      </c>
      <c r="H21" s="108" t="s">
        <v>30</v>
      </c>
    </row>
    <row r="22" spans="1:37" ht="19.5" thickBot="1" x14ac:dyDescent="0.4">
      <c r="B22" s="47">
        <v>1</v>
      </c>
      <c r="C22" s="23">
        <v>2</v>
      </c>
      <c r="D22" s="23">
        <v>3</v>
      </c>
      <c r="E22" s="23">
        <v>4</v>
      </c>
      <c r="F22" s="23">
        <v>5</v>
      </c>
      <c r="G22" s="109">
        <v>6</v>
      </c>
      <c r="H22" s="110">
        <v>7</v>
      </c>
    </row>
    <row r="23" spans="1:37" ht="19.5" thickBot="1" x14ac:dyDescent="0.4">
      <c r="B23" s="48"/>
      <c r="C23" s="49"/>
      <c r="D23" s="160" t="s">
        <v>31</v>
      </c>
      <c r="E23" s="51"/>
      <c r="F23" s="52"/>
      <c r="G23" s="111"/>
      <c r="H23" s="112"/>
    </row>
    <row r="24" spans="1:37" ht="15.75" customHeight="1" x14ac:dyDescent="0.35">
      <c r="B24" s="13">
        <v>1</v>
      </c>
      <c r="C24" s="81" t="s">
        <v>62</v>
      </c>
      <c r="D24" s="53" t="s">
        <v>32</v>
      </c>
      <c r="E24" s="36" t="s">
        <v>33</v>
      </c>
      <c r="F24" s="37">
        <v>1</v>
      </c>
      <c r="G24" s="37"/>
      <c r="H24" s="113">
        <f t="shared" ref="H24:H29" si="0">F24*G24</f>
        <v>0</v>
      </c>
    </row>
    <row r="25" spans="1:37" ht="36" customHeight="1" x14ac:dyDescent="0.35">
      <c r="B25" s="76">
        <v>2</v>
      </c>
      <c r="C25" s="75" t="s">
        <v>53</v>
      </c>
      <c r="D25" s="77" t="s">
        <v>34</v>
      </c>
      <c r="E25" s="78" t="s">
        <v>33</v>
      </c>
      <c r="F25" s="79">
        <v>1</v>
      </c>
      <c r="G25" s="79"/>
      <c r="H25" s="114">
        <f t="shared" si="0"/>
        <v>0</v>
      </c>
    </row>
    <row r="26" spans="1:37" ht="22.5" customHeight="1" x14ac:dyDescent="0.35">
      <c r="B26" s="76">
        <v>3</v>
      </c>
      <c r="C26" s="80" t="s">
        <v>63</v>
      </c>
      <c r="D26" s="54" t="s">
        <v>35</v>
      </c>
      <c r="E26" s="78" t="s">
        <v>33</v>
      </c>
      <c r="F26" s="79">
        <v>1</v>
      </c>
      <c r="G26" s="79"/>
      <c r="H26" s="114">
        <f t="shared" si="0"/>
        <v>0</v>
      </c>
    </row>
    <row r="27" spans="1:37" ht="36" customHeight="1" x14ac:dyDescent="0.35">
      <c r="B27" s="76">
        <v>4</v>
      </c>
      <c r="C27" s="80" t="s">
        <v>64</v>
      </c>
      <c r="D27" s="54" t="s">
        <v>55</v>
      </c>
      <c r="E27" s="78" t="s">
        <v>33</v>
      </c>
      <c r="F27" s="79">
        <v>1</v>
      </c>
      <c r="G27" s="79"/>
      <c r="H27" s="114">
        <f t="shared" si="0"/>
        <v>0</v>
      </c>
    </row>
    <row r="28" spans="1:37" ht="75.75" customHeight="1" x14ac:dyDescent="0.35">
      <c r="B28" s="76">
        <v>5</v>
      </c>
      <c r="C28" s="80" t="s">
        <v>65</v>
      </c>
      <c r="D28" s="77" t="s">
        <v>56</v>
      </c>
      <c r="E28" s="78" t="s">
        <v>33</v>
      </c>
      <c r="F28" s="79">
        <v>1</v>
      </c>
      <c r="G28" s="79"/>
      <c r="H28" s="114">
        <f t="shared" si="0"/>
        <v>0</v>
      </c>
    </row>
    <row r="29" spans="1:37" ht="36.75" customHeight="1" thickBot="1" x14ac:dyDescent="0.4">
      <c r="B29" s="28">
        <v>6</v>
      </c>
      <c r="C29" s="55">
        <v>14</v>
      </c>
      <c r="D29" s="56" t="s">
        <v>70</v>
      </c>
      <c r="E29" s="27" t="s">
        <v>33</v>
      </c>
      <c r="F29" s="24">
        <v>1</v>
      </c>
      <c r="G29" s="24"/>
      <c r="H29" s="115">
        <f t="shared" si="0"/>
        <v>0</v>
      </c>
    </row>
    <row r="30" spans="1:37" ht="23.25" customHeight="1" thickBot="1" x14ac:dyDescent="0.4">
      <c r="B30" s="57"/>
      <c r="C30" s="58"/>
      <c r="D30" s="58"/>
      <c r="E30" s="363" t="s">
        <v>54</v>
      </c>
      <c r="F30" s="363"/>
      <c r="G30" s="364"/>
      <c r="H30" s="116">
        <f>SUM(H24:H29)</f>
        <v>0</v>
      </c>
    </row>
    <row r="31" spans="1:37" s="7" customFormat="1" ht="24.75" customHeight="1" thickBot="1" x14ac:dyDescent="0.3">
      <c r="A31" s="6"/>
      <c r="B31" s="10"/>
      <c r="C31" s="11"/>
      <c r="D31" s="160" t="s">
        <v>36</v>
      </c>
      <c r="E31" s="12"/>
      <c r="F31" s="12"/>
      <c r="G31" s="117"/>
      <c r="H31" s="11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7" s="7" customFormat="1" ht="30" customHeight="1" x14ac:dyDescent="0.35">
      <c r="A32" s="6"/>
      <c r="B32" s="13">
        <v>7</v>
      </c>
      <c r="C32" s="162" t="s">
        <v>157</v>
      </c>
      <c r="D32" s="59" t="s">
        <v>74</v>
      </c>
      <c r="E32" s="36" t="s">
        <v>37</v>
      </c>
      <c r="F32" s="82">
        <v>0.55000000000000004</v>
      </c>
      <c r="G32" s="37"/>
      <c r="H32" s="113">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1:36" s="6" customFormat="1" ht="81.75" customHeight="1" x14ac:dyDescent="0.35">
      <c r="B33" s="76">
        <v>8</v>
      </c>
      <c r="C33" s="163" t="s">
        <v>158</v>
      </c>
      <c r="D33" s="9" t="s">
        <v>255</v>
      </c>
      <c r="E33" s="78" t="s">
        <v>38</v>
      </c>
      <c r="F33" s="83">
        <v>74</v>
      </c>
      <c r="G33" s="79"/>
      <c r="H33" s="114">
        <f t="shared" ref="H33:H37" si="1">F33*G33</f>
        <v>0</v>
      </c>
    </row>
    <row r="34" spans="1:36" s="7" customFormat="1" ht="80.25" customHeight="1" x14ac:dyDescent="0.35">
      <c r="A34" s="6"/>
      <c r="B34" s="76">
        <v>9</v>
      </c>
      <c r="C34" s="163" t="s">
        <v>66</v>
      </c>
      <c r="D34" s="9" t="s">
        <v>82</v>
      </c>
      <c r="E34" s="78" t="s">
        <v>39</v>
      </c>
      <c r="F34" s="83">
        <v>1379.03</v>
      </c>
      <c r="G34" s="79"/>
      <c r="H34" s="114">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1:36" s="7" customFormat="1" ht="33.6" customHeight="1" x14ac:dyDescent="0.35">
      <c r="A35" s="6"/>
      <c r="B35" s="76">
        <v>10</v>
      </c>
      <c r="C35" s="164" t="s">
        <v>75</v>
      </c>
      <c r="D35" s="29" t="s">
        <v>80</v>
      </c>
      <c r="E35" s="78" t="s">
        <v>38</v>
      </c>
      <c r="F35" s="83">
        <v>40.119999999999997</v>
      </c>
      <c r="G35" s="79"/>
      <c r="H35" s="114">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s="7" customFormat="1" ht="75" customHeight="1" x14ac:dyDescent="0.35">
      <c r="A36" s="6"/>
      <c r="B36" s="76">
        <v>11</v>
      </c>
      <c r="C36" s="164" t="s">
        <v>159</v>
      </c>
      <c r="D36" s="29" t="s">
        <v>256</v>
      </c>
      <c r="E36" s="78" t="s">
        <v>41</v>
      </c>
      <c r="F36" s="83">
        <v>4</v>
      </c>
      <c r="G36" s="79"/>
      <c r="H36" s="114">
        <f t="shared" si="1"/>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1:36" s="7" customFormat="1" ht="57" thickBot="1" x14ac:dyDescent="0.4">
      <c r="A37" s="6"/>
      <c r="B37" s="166">
        <v>12</v>
      </c>
      <c r="C37" s="165" t="s">
        <v>159</v>
      </c>
      <c r="D37" s="148" t="s">
        <v>81</v>
      </c>
      <c r="E37" s="149" t="s">
        <v>41</v>
      </c>
      <c r="F37" s="150">
        <v>3</v>
      </c>
      <c r="G37" s="151"/>
      <c r="H37" s="145">
        <f t="shared" si="1"/>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s="7" customFormat="1" ht="24" customHeight="1" thickBot="1" x14ac:dyDescent="0.4">
      <c r="A38" s="6"/>
      <c r="B38" s="368" t="s">
        <v>42</v>
      </c>
      <c r="C38" s="369"/>
      <c r="D38" s="369"/>
      <c r="E38" s="369"/>
      <c r="F38" s="369"/>
      <c r="G38" s="370"/>
      <c r="H38" s="159">
        <f>SUM(H32:H37)</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s="7" customFormat="1" ht="23.25" customHeight="1" thickBot="1" x14ac:dyDescent="0.4">
      <c r="A39" s="6"/>
      <c r="B39" s="21"/>
      <c r="C39" s="21"/>
      <c r="D39" s="160" t="s">
        <v>43</v>
      </c>
      <c r="E39" s="68"/>
      <c r="F39" s="22"/>
      <c r="G39" s="119"/>
      <c r="H39" s="120"/>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6" s="7" customFormat="1" ht="75" x14ac:dyDescent="0.35">
      <c r="A40" s="6"/>
      <c r="B40" s="13">
        <v>13</v>
      </c>
      <c r="C40" s="105" t="s">
        <v>90</v>
      </c>
      <c r="D40" s="34" t="s">
        <v>83</v>
      </c>
      <c r="E40" s="35" t="s">
        <v>40</v>
      </c>
      <c r="F40" s="82">
        <v>3414.96</v>
      </c>
      <c r="G40" s="37"/>
      <c r="H40" s="113">
        <f>F40*G40</f>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1:36" s="26" customFormat="1" ht="131.25" x14ac:dyDescent="0.35">
      <c r="A41" s="25"/>
      <c r="B41" s="166">
        <v>14</v>
      </c>
      <c r="C41" s="106" t="s">
        <v>91</v>
      </c>
      <c r="D41" s="29" t="s">
        <v>84</v>
      </c>
      <c r="E41" s="33" t="s">
        <v>39</v>
      </c>
      <c r="F41" s="83">
        <v>5889.62</v>
      </c>
      <c r="G41" s="79"/>
      <c r="H41" s="114">
        <f>F41*G41</f>
        <v>0</v>
      </c>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row>
    <row r="42" spans="1:36" s="26" customFormat="1" ht="37.5" customHeight="1" x14ac:dyDescent="0.35">
      <c r="A42" s="25"/>
      <c r="B42" s="76">
        <v>15</v>
      </c>
      <c r="C42" s="106" t="s">
        <v>92</v>
      </c>
      <c r="D42" s="29" t="s">
        <v>85</v>
      </c>
      <c r="E42" s="33" t="s">
        <v>40</v>
      </c>
      <c r="F42" s="83">
        <v>137.13999999999999</v>
      </c>
      <c r="G42" s="79"/>
      <c r="H42" s="114">
        <f>F42*G42</f>
        <v>0</v>
      </c>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row>
    <row r="43" spans="1:36" s="7" customFormat="1" ht="38.25" customHeight="1" x14ac:dyDescent="0.35">
      <c r="A43" s="6"/>
      <c r="B43" s="76">
        <v>16</v>
      </c>
      <c r="C43" s="106" t="s">
        <v>93</v>
      </c>
      <c r="D43" s="29" t="s">
        <v>86</v>
      </c>
      <c r="E43" s="33" t="s">
        <v>39</v>
      </c>
      <c r="F43" s="83">
        <v>3928.61</v>
      </c>
      <c r="G43" s="79"/>
      <c r="H43" s="114">
        <f>F43*G43</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s="7" customFormat="1" ht="56.25" x14ac:dyDescent="0.35">
      <c r="A44" s="6"/>
      <c r="B44" s="76">
        <v>17</v>
      </c>
      <c r="C44" s="106" t="s">
        <v>93</v>
      </c>
      <c r="D44" s="29" t="s">
        <v>87</v>
      </c>
      <c r="E44" s="33" t="s">
        <v>40</v>
      </c>
      <c r="F44" s="83">
        <v>2323.62</v>
      </c>
      <c r="G44" s="79"/>
      <c r="H44" s="114">
        <f t="shared" ref="H44:H46" si="2">F44*G44</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s="7" customFormat="1" ht="37.5" x14ac:dyDescent="0.35">
      <c r="A45" s="6"/>
      <c r="B45" s="76">
        <v>18</v>
      </c>
      <c r="C45" s="106" t="s">
        <v>95</v>
      </c>
      <c r="D45" s="29" t="s">
        <v>88</v>
      </c>
      <c r="E45" s="33" t="s">
        <v>41</v>
      </c>
      <c r="F45" s="83">
        <v>5</v>
      </c>
      <c r="G45" s="79"/>
      <c r="H45" s="114">
        <f t="shared" si="2"/>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1:36" s="32" customFormat="1" ht="38.25" thickBot="1" x14ac:dyDescent="0.4">
      <c r="A46" s="30"/>
      <c r="B46" s="171">
        <v>19</v>
      </c>
      <c r="C46" s="172" t="s">
        <v>96</v>
      </c>
      <c r="D46" s="173" t="s">
        <v>89</v>
      </c>
      <c r="E46" s="174" t="s">
        <v>38</v>
      </c>
      <c r="F46" s="175">
        <v>467</v>
      </c>
      <c r="G46" s="24"/>
      <c r="H46" s="115">
        <f t="shared" si="2"/>
        <v>0</v>
      </c>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row>
    <row r="47" spans="1:36" s="7" customFormat="1" ht="22.5" customHeight="1" thickBot="1" x14ac:dyDescent="0.4">
      <c r="A47" s="6"/>
      <c r="B47" s="368" t="s">
        <v>44</v>
      </c>
      <c r="C47" s="369"/>
      <c r="D47" s="369"/>
      <c r="E47" s="369"/>
      <c r="F47" s="369"/>
      <c r="G47" s="370"/>
      <c r="H47" s="159">
        <f>SUM(H40:H46)</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36" s="7" customFormat="1" ht="16.899999999999999" customHeight="1" thickBot="1" x14ac:dyDescent="0.4">
      <c r="A48" s="6"/>
      <c r="B48" s="60"/>
      <c r="C48" s="61"/>
      <c r="D48" s="160" t="s">
        <v>45</v>
      </c>
      <c r="E48" s="69"/>
      <c r="F48" s="15"/>
      <c r="G48" s="121"/>
      <c r="H48" s="122"/>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s="7" customFormat="1" ht="63" customHeight="1" x14ac:dyDescent="0.35">
      <c r="A49" s="6"/>
      <c r="B49" s="13">
        <v>20</v>
      </c>
      <c r="C49" s="105" t="s">
        <v>97</v>
      </c>
      <c r="D49" s="59" t="s">
        <v>105</v>
      </c>
      <c r="E49" s="36" t="s">
        <v>40</v>
      </c>
      <c r="F49" s="82">
        <v>1444.72</v>
      </c>
      <c r="G49" s="37"/>
      <c r="H49" s="197">
        <f t="shared" ref="H49:H55" si="3">(F49*G49)</f>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1:36" ht="38.25" customHeight="1" x14ac:dyDescent="0.35">
      <c r="A50" s="96"/>
      <c r="B50" s="97">
        <v>21</v>
      </c>
      <c r="C50" s="98" t="s">
        <v>98</v>
      </c>
      <c r="D50" s="99" t="s">
        <v>106</v>
      </c>
      <c r="E50" s="100" t="s">
        <v>39</v>
      </c>
      <c r="F50" s="101">
        <v>3928.61</v>
      </c>
      <c r="G50" s="102"/>
      <c r="H50" s="79">
        <f t="shared" si="3"/>
        <v>0</v>
      </c>
      <c r="I50" s="103"/>
      <c r="J50"/>
      <c r="K50"/>
      <c r="L50"/>
      <c r="M50"/>
      <c r="N50"/>
      <c r="O50"/>
      <c r="P50"/>
      <c r="Q50"/>
      <c r="R50"/>
      <c r="S50"/>
      <c r="T50"/>
      <c r="U50"/>
      <c r="V50"/>
      <c r="W50"/>
      <c r="X50"/>
      <c r="Y50"/>
      <c r="Z50"/>
      <c r="AA50"/>
      <c r="AB50"/>
      <c r="AC50"/>
      <c r="AD50"/>
      <c r="AE50"/>
      <c r="AF50"/>
      <c r="AG50"/>
      <c r="AH50"/>
      <c r="AI50"/>
      <c r="AJ50"/>
    </row>
    <row r="51" spans="1:36" s="7" customFormat="1" ht="42.75" customHeight="1" x14ac:dyDescent="0.35">
      <c r="A51" s="6"/>
      <c r="B51" s="76">
        <v>22</v>
      </c>
      <c r="C51" s="106" t="s">
        <v>99</v>
      </c>
      <c r="D51" s="9" t="s">
        <v>107</v>
      </c>
      <c r="E51" s="78" t="s">
        <v>39</v>
      </c>
      <c r="F51" s="83">
        <v>3928.61</v>
      </c>
      <c r="G51" s="79"/>
      <c r="H51" s="114">
        <f t="shared" si="3"/>
        <v>0</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row>
    <row r="52" spans="1:36" s="7" customFormat="1" ht="56.25" x14ac:dyDescent="0.35">
      <c r="A52" s="6"/>
      <c r="B52" s="97">
        <v>23</v>
      </c>
      <c r="C52" s="106" t="s">
        <v>100</v>
      </c>
      <c r="D52" s="9" t="s">
        <v>76</v>
      </c>
      <c r="E52" s="78" t="s">
        <v>39</v>
      </c>
      <c r="F52" s="83">
        <v>3928.61</v>
      </c>
      <c r="G52" s="79"/>
      <c r="H52" s="114">
        <f t="shared" si="3"/>
        <v>0</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row>
    <row r="53" spans="1:36" ht="55.5" customHeight="1" x14ac:dyDescent="0.35">
      <c r="A53" s="89"/>
      <c r="B53" s="76">
        <v>24</v>
      </c>
      <c r="C53" s="98" t="s">
        <v>101</v>
      </c>
      <c r="D53" s="99" t="s">
        <v>108</v>
      </c>
      <c r="E53" s="100" t="s">
        <v>39</v>
      </c>
      <c r="F53" s="101">
        <v>1223.4000000000001</v>
      </c>
      <c r="G53" s="102"/>
      <c r="H53" s="114">
        <f t="shared" si="3"/>
        <v>0</v>
      </c>
      <c r="I53"/>
      <c r="J53"/>
      <c r="K53"/>
      <c r="L53"/>
      <c r="M53"/>
      <c r="N53"/>
      <c r="O53"/>
      <c r="P53"/>
      <c r="Q53"/>
      <c r="R53"/>
      <c r="S53"/>
      <c r="T53"/>
      <c r="U53"/>
      <c r="V53"/>
      <c r="W53"/>
      <c r="X53"/>
      <c r="Y53"/>
      <c r="Z53"/>
      <c r="AA53"/>
      <c r="AB53"/>
      <c r="AC53"/>
      <c r="AD53"/>
      <c r="AE53"/>
      <c r="AF53"/>
      <c r="AG53"/>
      <c r="AH53"/>
      <c r="AI53"/>
      <c r="AJ53"/>
    </row>
    <row r="54" spans="1:36" s="7" customFormat="1" ht="56.25" x14ac:dyDescent="0.35">
      <c r="A54" s="6"/>
      <c r="B54" s="97">
        <v>25</v>
      </c>
      <c r="C54" s="106" t="s">
        <v>161</v>
      </c>
      <c r="D54" s="9" t="s">
        <v>109</v>
      </c>
      <c r="E54" s="78" t="s">
        <v>38</v>
      </c>
      <c r="F54" s="83">
        <v>1056.8900000000001</v>
      </c>
      <c r="G54" s="79"/>
      <c r="H54" s="114">
        <f t="shared" si="3"/>
        <v>0</v>
      </c>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1:36" s="7" customFormat="1" ht="57" thickBot="1" x14ac:dyDescent="0.4">
      <c r="A55" s="6"/>
      <c r="B55" s="168">
        <v>26</v>
      </c>
      <c r="C55" s="161" t="s">
        <v>162</v>
      </c>
      <c r="D55" s="148" t="s">
        <v>110</v>
      </c>
      <c r="E55" s="149" t="s">
        <v>38</v>
      </c>
      <c r="F55" s="150">
        <v>1052.4100000000001</v>
      </c>
      <c r="G55" s="151"/>
      <c r="H55" s="145">
        <f t="shared" si="3"/>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s="7" customFormat="1" ht="16.149999999999999" customHeight="1" thickBot="1" x14ac:dyDescent="0.3">
      <c r="A56" s="6"/>
      <c r="B56" s="371" t="s">
        <v>46</v>
      </c>
      <c r="C56" s="372"/>
      <c r="D56" s="372"/>
      <c r="E56" s="372"/>
      <c r="F56" s="372"/>
      <c r="G56" s="373"/>
      <c r="H56" s="185">
        <f>SUM(H49:H55)</f>
        <v>0</v>
      </c>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1:36" s="6" customFormat="1" ht="20.45" customHeight="1" thickBot="1" x14ac:dyDescent="0.4">
      <c r="B57" s="84"/>
      <c r="C57" s="85"/>
      <c r="D57" s="222" t="s">
        <v>111</v>
      </c>
      <c r="E57" s="69"/>
      <c r="F57" s="87"/>
      <c r="G57" s="123"/>
      <c r="H57" s="122"/>
    </row>
    <row r="58" spans="1:36" s="6" customFormat="1" ht="82.5" customHeight="1" x14ac:dyDescent="0.35">
      <c r="B58" s="13">
        <v>27</v>
      </c>
      <c r="C58" s="105" t="s">
        <v>90</v>
      </c>
      <c r="D58" s="59" t="s">
        <v>122</v>
      </c>
      <c r="E58" s="36" t="s">
        <v>40</v>
      </c>
      <c r="F58" s="82">
        <v>42.77</v>
      </c>
      <c r="G58" s="37"/>
      <c r="H58" s="113">
        <f t="shared" ref="H58:H64" si="4">(F58*G58)</f>
        <v>0</v>
      </c>
    </row>
    <row r="59" spans="1:36" s="6" customFormat="1" ht="95.25" customHeight="1" x14ac:dyDescent="0.35">
      <c r="B59" s="76">
        <v>28</v>
      </c>
      <c r="C59" s="38">
        <v>5.2</v>
      </c>
      <c r="D59" s="9" t="s">
        <v>123</v>
      </c>
      <c r="E59" s="78" t="s">
        <v>38</v>
      </c>
      <c r="F59" s="83">
        <v>72</v>
      </c>
      <c r="G59" s="79"/>
      <c r="H59" s="114">
        <f t="shared" si="4"/>
        <v>0</v>
      </c>
    </row>
    <row r="60" spans="1:36" s="6" customFormat="1" ht="72" customHeight="1" x14ac:dyDescent="0.35">
      <c r="B60" s="76">
        <v>29</v>
      </c>
      <c r="C60" s="38">
        <v>5.3</v>
      </c>
      <c r="D60" s="9" t="s">
        <v>124</v>
      </c>
      <c r="E60" s="78" t="s">
        <v>40</v>
      </c>
      <c r="F60" s="83">
        <v>4.75</v>
      </c>
      <c r="G60" s="79"/>
      <c r="H60" s="114">
        <f t="shared" si="4"/>
        <v>0</v>
      </c>
    </row>
    <row r="61" spans="1:36" s="6" customFormat="1" ht="60.75" customHeight="1" x14ac:dyDescent="0.35">
      <c r="B61" s="76">
        <v>30</v>
      </c>
      <c r="C61" s="38">
        <v>5.4</v>
      </c>
      <c r="D61" s="9" t="s">
        <v>125</v>
      </c>
      <c r="E61" s="78" t="s">
        <v>40</v>
      </c>
      <c r="F61" s="83">
        <v>22.13</v>
      </c>
      <c r="G61" s="79"/>
      <c r="H61" s="114">
        <f t="shared" si="4"/>
        <v>0</v>
      </c>
    </row>
    <row r="62" spans="1:36" s="6" customFormat="1" ht="62.25" customHeight="1" x14ac:dyDescent="0.35">
      <c r="B62" s="76">
        <v>31</v>
      </c>
      <c r="C62" s="8">
        <v>5.5</v>
      </c>
      <c r="D62" s="9" t="s">
        <v>126</v>
      </c>
      <c r="E62" s="78" t="s">
        <v>38</v>
      </c>
      <c r="F62" s="83">
        <v>36</v>
      </c>
      <c r="G62" s="79"/>
      <c r="H62" s="114">
        <f t="shared" si="4"/>
        <v>0</v>
      </c>
    </row>
    <row r="63" spans="1:36" s="6" customFormat="1" ht="50.25" customHeight="1" x14ac:dyDescent="0.35">
      <c r="B63" s="76">
        <v>32</v>
      </c>
      <c r="C63" s="8">
        <v>5.6</v>
      </c>
      <c r="D63" s="9" t="s">
        <v>127</v>
      </c>
      <c r="E63" s="78" t="s">
        <v>40</v>
      </c>
      <c r="F63" s="83">
        <v>14.26</v>
      </c>
      <c r="G63" s="79"/>
      <c r="H63" s="114">
        <f t="shared" si="4"/>
        <v>0</v>
      </c>
    </row>
    <row r="64" spans="1:36" s="6" customFormat="1" ht="60.75" customHeight="1" thickBot="1" x14ac:dyDescent="0.4">
      <c r="B64" s="168">
        <v>33</v>
      </c>
      <c r="C64" s="147">
        <v>5.7</v>
      </c>
      <c r="D64" s="148" t="s">
        <v>128</v>
      </c>
      <c r="E64" s="149" t="s">
        <v>41</v>
      </c>
      <c r="F64" s="150">
        <v>6</v>
      </c>
      <c r="G64" s="151"/>
      <c r="H64" s="145">
        <f t="shared" si="4"/>
        <v>0</v>
      </c>
    </row>
    <row r="65" spans="1:36" s="7" customFormat="1" ht="23.25" customHeight="1" thickBot="1" x14ac:dyDescent="0.4">
      <c r="A65" s="6"/>
      <c r="B65" s="368" t="s">
        <v>112</v>
      </c>
      <c r="C65" s="369"/>
      <c r="D65" s="369"/>
      <c r="E65" s="369"/>
      <c r="F65" s="369"/>
      <c r="G65" s="370"/>
      <c r="H65" s="152">
        <f>SUM(H58:H64)</f>
        <v>0</v>
      </c>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1:36" s="7" customFormat="1" ht="16.149999999999999" customHeight="1" thickBot="1" x14ac:dyDescent="0.4">
      <c r="A66" s="6"/>
      <c r="B66" s="143"/>
      <c r="C66" s="143"/>
      <c r="D66" s="143"/>
      <c r="E66" s="143"/>
      <c r="F66" s="143"/>
      <c r="G66" s="143"/>
      <c r="H66" s="144"/>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spans="1:36" ht="22.5" customHeight="1" thickBot="1" x14ac:dyDescent="0.4">
      <c r="A67" s="16"/>
      <c r="B67" s="48"/>
      <c r="C67" s="93"/>
      <c r="D67" s="377" t="s">
        <v>114</v>
      </c>
      <c r="E67" s="378"/>
      <c r="F67" s="378"/>
      <c r="G67" s="379"/>
      <c r="H67" s="126"/>
    </row>
    <row r="68" spans="1:36" ht="18.75" x14ac:dyDescent="0.35">
      <c r="A68" s="16"/>
      <c r="B68" s="40"/>
      <c r="C68" s="41"/>
      <c r="D68" s="94" t="s">
        <v>47</v>
      </c>
      <c r="E68" s="94"/>
      <c r="F68" s="95"/>
      <c r="G68" s="95"/>
      <c r="H68" s="214">
        <f>SUM(H65,H30)</f>
        <v>0</v>
      </c>
    </row>
    <row r="69" spans="1:36" ht="18.75" x14ac:dyDescent="0.35">
      <c r="A69" s="16"/>
      <c r="B69" s="42"/>
      <c r="C69" s="14"/>
      <c r="D69" s="71" t="s">
        <v>48</v>
      </c>
      <c r="E69" s="71"/>
      <c r="F69" s="72"/>
      <c r="G69" s="127"/>
      <c r="H69" s="215">
        <f>SUM(H38)</f>
        <v>0</v>
      </c>
    </row>
    <row r="70" spans="1:36" s="2" customFormat="1" ht="18.75" x14ac:dyDescent="0.35">
      <c r="A70" s="16"/>
      <c r="B70" s="64"/>
      <c r="C70" s="65"/>
      <c r="D70" s="71" t="s">
        <v>49</v>
      </c>
      <c r="E70" s="73"/>
      <c r="F70" s="72"/>
      <c r="G70" s="127"/>
      <c r="H70" s="215">
        <f>SUM(H47)</f>
        <v>0</v>
      </c>
    </row>
    <row r="71" spans="1:36" s="2" customFormat="1" ht="18.75" x14ac:dyDescent="0.35">
      <c r="A71" s="1"/>
      <c r="B71" s="17"/>
      <c r="C71" s="9"/>
      <c r="D71" s="73" t="s">
        <v>50</v>
      </c>
      <c r="E71" s="73"/>
      <c r="F71" s="74"/>
      <c r="G71" s="74"/>
      <c r="H71" s="215">
        <f>SUM(H56)</f>
        <v>0</v>
      </c>
    </row>
    <row r="72" spans="1:36" s="2" customFormat="1" ht="34.5" customHeight="1" thickBot="1" x14ac:dyDescent="0.4">
      <c r="A72" s="1"/>
      <c r="B72" s="210"/>
      <c r="C72" s="211"/>
      <c r="D72" s="212" t="s">
        <v>113</v>
      </c>
      <c r="E72" s="212"/>
      <c r="F72" s="213"/>
      <c r="G72" s="213"/>
      <c r="H72" s="216">
        <f>SUM(H65)</f>
        <v>0</v>
      </c>
    </row>
    <row r="73" spans="1:36" s="2" customFormat="1" ht="19.5" thickBot="1" x14ac:dyDescent="0.4">
      <c r="A73" s="1"/>
      <c r="B73" s="210"/>
      <c r="C73" s="211"/>
      <c r="D73" s="380" t="s">
        <v>173</v>
      </c>
      <c r="E73" s="381"/>
      <c r="F73" s="381"/>
      <c r="G73" s="381"/>
      <c r="H73" s="217">
        <f>SUM(H68:H72)</f>
        <v>0</v>
      </c>
    </row>
    <row r="74" spans="1:36" s="7" customFormat="1" ht="16.149999999999999" customHeight="1" x14ac:dyDescent="0.35">
      <c r="A74" s="6"/>
      <c r="B74" s="143"/>
      <c r="C74" s="143"/>
      <c r="D74" s="143"/>
      <c r="E74" s="143"/>
      <c r="F74" s="143"/>
      <c r="G74" s="143"/>
      <c r="H74" s="144"/>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1:36" s="7" customFormat="1" ht="16.149999999999999" customHeight="1" thickBot="1" x14ac:dyDescent="0.4">
      <c r="A75" s="6"/>
      <c r="B75" s="143"/>
      <c r="C75" s="143"/>
      <c r="D75" s="143"/>
      <c r="E75" s="143"/>
      <c r="F75" s="143"/>
      <c r="G75" s="143"/>
      <c r="H75" s="144"/>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row>
    <row r="76" spans="1:36" ht="21.75" customHeight="1" thickBot="1" x14ac:dyDescent="0.4">
      <c r="B76" s="397" t="s">
        <v>148</v>
      </c>
      <c r="C76" s="398"/>
      <c r="D76" s="398"/>
      <c r="E76" s="398"/>
      <c r="F76" s="398"/>
      <c r="G76" s="398"/>
      <c r="H76" s="399"/>
    </row>
    <row r="77" spans="1:36" s="7" customFormat="1" ht="19.5" thickBot="1" x14ac:dyDescent="0.3">
      <c r="A77" s="6"/>
      <c r="B77" s="202"/>
      <c r="C77" s="203"/>
      <c r="D77" s="178" t="s">
        <v>36</v>
      </c>
      <c r="E77" s="205"/>
      <c r="F77" s="205"/>
      <c r="G77" s="206"/>
      <c r="H77" s="207"/>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spans="1:36" s="7" customFormat="1" ht="18" customHeight="1" x14ac:dyDescent="0.35">
      <c r="A78" s="6"/>
      <c r="B78" s="167">
        <v>1</v>
      </c>
      <c r="C78" s="186" t="s">
        <v>79</v>
      </c>
      <c r="D78" s="194" t="s">
        <v>74</v>
      </c>
      <c r="E78" s="201" t="s">
        <v>37</v>
      </c>
      <c r="F78" s="189">
        <v>0.44</v>
      </c>
      <c r="G78" s="190"/>
      <c r="H78" s="191">
        <f>F78*G78</f>
        <v>0</v>
      </c>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row>
    <row r="79" spans="1:36" s="6" customFormat="1" ht="53.25" customHeight="1" x14ac:dyDescent="0.35">
      <c r="B79" s="76">
        <v>2</v>
      </c>
      <c r="C79" s="106" t="s">
        <v>158</v>
      </c>
      <c r="D79" s="9" t="s">
        <v>257</v>
      </c>
      <c r="E79" s="78" t="s">
        <v>38</v>
      </c>
      <c r="F79" s="83">
        <v>49.16</v>
      </c>
      <c r="G79" s="79"/>
      <c r="H79" s="114">
        <f t="shared" ref="H79:H82" si="5">F79*G79</f>
        <v>0</v>
      </c>
    </row>
    <row r="80" spans="1:36" s="6" customFormat="1" ht="53.25" customHeight="1" x14ac:dyDescent="0.35">
      <c r="B80" s="76">
        <v>3</v>
      </c>
      <c r="C80" s="106" t="s">
        <v>158</v>
      </c>
      <c r="D80" s="9" t="s">
        <v>130</v>
      </c>
      <c r="E80" s="78" t="s">
        <v>38</v>
      </c>
      <c r="F80" s="83">
        <v>98.39</v>
      </c>
      <c r="G80" s="79"/>
      <c r="H80" s="114">
        <f t="shared" si="5"/>
        <v>0</v>
      </c>
    </row>
    <row r="81" spans="1:36" s="7" customFormat="1" ht="73.5" customHeight="1" x14ac:dyDescent="0.35">
      <c r="A81" s="6"/>
      <c r="B81" s="76">
        <v>4</v>
      </c>
      <c r="C81" s="106" t="s">
        <v>66</v>
      </c>
      <c r="D81" s="9" t="s">
        <v>82</v>
      </c>
      <c r="E81" s="78" t="s">
        <v>39</v>
      </c>
      <c r="F81" s="83">
        <v>1280.74</v>
      </c>
      <c r="G81" s="79"/>
      <c r="H81" s="114">
        <f t="shared" si="5"/>
        <v>0</v>
      </c>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row>
    <row r="82" spans="1:36" s="7" customFormat="1" ht="66" customHeight="1" thickBot="1" x14ac:dyDescent="0.4">
      <c r="A82" s="6"/>
      <c r="B82" s="166">
        <v>5</v>
      </c>
      <c r="C82" s="208" t="s">
        <v>159</v>
      </c>
      <c r="D82" s="169" t="s">
        <v>258</v>
      </c>
      <c r="E82" s="149" t="s">
        <v>41</v>
      </c>
      <c r="F82" s="150">
        <v>3</v>
      </c>
      <c r="G82" s="151"/>
      <c r="H82" s="145">
        <f t="shared" si="5"/>
        <v>0</v>
      </c>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row>
    <row r="83" spans="1:36" s="7" customFormat="1" ht="19.899999999999999" customHeight="1" thickBot="1" x14ac:dyDescent="0.4">
      <c r="A83" s="6"/>
      <c r="B83" s="368" t="s">
        <v>42</v>
      </c>
      <c r="C83" s="369"/>
      <c r="D83" s="369"/>
      <c r="E83" s="369"/>
      <c r="F83" s="369"/>
      <c r="G83" s="370"/>
      <c r="H83" s="159">
        <f>SUM(H78:H82)</f>
        <v>0</v>
      </c>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spans="1:36" s="7" customFormat="1" ht="16.149999999999999" customHeight="1" thickBot="1" x14ac:dyDescent="0.4">
      <c r="A84" s="6"/>
      <c r="B84" s="21"/>
      <c r="C84" s="21"/>
      <c r="D84" s="160" t="s">
        <v>43</v>
      </c>
      <c r="E84" s="68"/>
      <c r="F84" s="22"/>
      <c r="G84" s="119"/>
      <c r="H84" s="209"/>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1:36" s="7" customFormat="1" ht="75" x14ac:dyDescent="0.35">
      <c r="A85" s="6"/>
      <c r="B85" s="13">
        <v>6</v>
      </c>
      <c r="C85" s="105" t="s">
        <v>90</v>
      </c>
      <c r="D85" s="34" t="s">
        <v>83</v>
      </c>
      <c r="E85" s="35" t="s">
        <v>40</v>
      </c>
      <c r="F85" s="82">
        <v>3447.66</v>
      </c>
      <c r="G85" s="37"/>
      <c r="H85" s="113">
        <f>F85*G85</f>
        <v>0</v>
      </c>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spans="1:36" s="26" customFormat="1" ht="131.25" x14ac:dyDescent="0.35">
      <c r="A86" s="25"/>
      <c r="B86" s="76">
        <v>7</v>
      </c>
      <c r="C86" s="106" t="s">
        <v>91</v>
      </c>
      <c r="D86" s="29" t="s">
        <v>84</v>
      </c>
      <c r="E86" s="33" t="s">
        <v>39</v>
      </c>
      <c r="F86" s="83">
        <v>5966.5</v>
      </c>
      <c r="G86" s="79"/>
      <c r="H86" s="114">
        <f>F86*G86</f>
        <v>0</v>
      </c>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row>
    <row r="87" spans="1:36" s="26" customFormat="1" ht="37.5" customHeight="1" x14ac:dyDescent="0.35">
      <c r="A87" s="25"/>
      <c r="B87" s="76">
        <v>8</v>
      </c>
      <c r="C87" s="106" t="s">
        <v>92</v>
      </c>
      <c r="D87" s="29" t="s">
        <v>85</v>
      </c>
      <c r="E87" s="33" t="s">
        <v>40</v>
      </c>
      <c r="F87" s="83">
        <v>293.83999999999997</v>
      </c>
      <c r="G87" s="79"/>
      <c r="H87" s="114">
        <f>F87*G87</f>
        <v>0</v>
      </c>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row>
    <row r="88" spans="1:36" s="7" customFormat="1" ht="38.25" customHeight="1" x14ac:dyDescent="0.35">
      <c r="A88" s="6"/>
      <c r="B88" s="76">
        <v>9</v>
      </c>
      <c r="C88" s="106" t="s">
        <v>93</v>
      </c>
      <c r="D88" s="29" t="s">
        <v>86</v>
      </c>
      <c r="E88" s="33" t="s">
        <v>39</v>
      </c>
      <c r="F88" s="83">
        <v>3371.75</v>
      </c>
      <c r="G88" s="79"/>
      <c r="H88" s="114">
        <f>F88*G88</f>
        <v>0</v>
      </c>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s="7" customFormat="1" ht="56.25" x14ac:dyDescent="0.35">
      <c r="A89" s="6"/>
      <c r="B89" s="76">
        <v>10</v>
      </c>
      <c r="C89" s="106" t="s">
        <v>94</v>
      </c>
      <c r="D89" s="29" t="s">
        <v>87</v>
      </c>
      <c r="E89" s="33" t="s">
        <v>40</v>
      </c>
      <c r="F89" s="83">
        <v>1877.48</v>
      </c>
      <c r="G89" s="79"/>
      <c r="H89" s="114">
        <f t="shared" ref="H89:H90" si="6">F89*G89</f>
        <v>0</v>
      </c>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s="7" customFormat="1" ht="38.25" thickBot="1" x14ac:dyDescent="0.4">
      <c r="A90" s="6"/>
      <c r="B90" s="166">
        <v>11</v>
      </c>
      <c r="C90" s="161" t="s">
        <v>95</v>
      </c>
      <c r="D90" s="169" t="s">
        <v>88</v>
      </c>
      <c r="E90" s="170" t="s">
        <v>41</v>
      </c>
      <c r="F90" s="150">
        <v>5</v>
      </c>
      <c r="G90" s="151"/>
      <c r="H90" s="145">
        <f t="shared" si="6"/>
        <v>0</v>
      </c>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36" s="7" customFormat="1" ht="19.5" customHeight="1" thickBot="1" x14ac:dyDescent="0.4">
      <c r="A91" s="6"/>
      <c r="B91" s="368" t="s">
        <v>44</v>
      </c>
      <c r="C91" s="369"/>
      <c r="D91" s="369"/>
      <c r="E91" s="369"/>
      <c r="F91" s="369"/>
      <c r="G91" s="370"/>
      <c r="H91" s="159">
        <f>SUM(H85:H90)</f>
        <v>0</v>
      </c>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s="7" customFormat="1" ht="16.899999999999999" customHeight="1" thickBot="1" x14ac:dyDescent="0.4">
      <c r="A92" s="6"/>
      <c r="B92" s="60"/>
      <c r="C92" s="61"/>
      <c r="D92" s="160" t="s">
        <v>45</v>
      </c>
      <c r="E92" s="69"/>
      <c r="F92" s="15"/>
      <c r="G92" s="121"/>
      <c r="H92" s="122"/>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1:36" s="7" customFormat="1" ht="50.25" customHeight="1" x14ac:dyDescent="0.35">
      <c r="A93" s="6"/>
      <c r="B93" s="13">
        <v>12</v>
      </c>
      <c r="C93" s="105" t="s">
        <v>97</v>
      </c>
      <c r="D93" s="59" t="s">
        <v>105</v>
      </c>
      <c r="E93" s="36" t="s">
        <v>40</v>
      </c>
      <c r="F93" s="82">
        <v>1141.69</v>
      </c>
      <c r="G93" s="37"/>
      <c r="H93" s="197">
        <f t="shared" ref="H93:H99" si="7">(F93*G93)</f>
        <v>0</v>
      </c>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38.25" customHeight="1" x14ac:dyDescent="0.35">
      <c r="A94" s="96"/>
      <c r="B94" s="183">
        <v>13</v>
      </c>
      <c r="C94" s="98" t="s">
        <v>98</v>
      </c>
      <c r="D94" s="99" t="s">
        <v>106</v>
      </c>
      <c r="E94" s="100" t="s">
        <v>39</v>
      </c>
      <c r="F94" s="101">
        <v>3371.75</v>
      </c>
      <c r="G94" s="102"/>
      <c r="H94" s="79">
        <f t="shared" si="7"/>
        <v>0</v>
      </c>
      <c r="I94" s="103"/>
      <c r="J94"/>
      <c r="K94"/>
      <c r="L94"/>
      <c r="M94"/>
      <c r="N94"/>
      <c r="O94"/>
      <c r="P94"/>
      <c r="Q94"/>
      <c r="R94"/>
      <c r="S94"/>
      <c r="T94"/>
      <c r="U94"/>
      <c r="V94"/>
      <c r="W94"/>
      <c r="X94"/>
      <c r="Y94"/>
      <c r="Z94"/>
      <c r="AA94"/>
      <c r="AB94"/>
      <c r="AC94"/>
      <c r="AD94"/>
      <c r="AE94"/>
      <c r="AF94"/>
      <c r="AG94"/>
      <c r="AH94"/>
      <c r="AI94"/>
      <c r="AJ94"/>
    </row>
    <row r="95" spans="1:36" s="7" customFormat="1" ht="42.75" customHeight="1" x14ac:dyDescent="0.35">
      <c r="A95" s="6"/>
      <c r="B95" s="14">
        <v>14</v>
      </c>
      <c r="C95" s="106" t="s">
        <v>99</v>
      </c>
      <c r="D95" s="9" t="s">
        <v>107</v>
      </c>
      <c r="E95" s="78" t="s">
        <v>39</v>
      </c>
      <c r="F95" s="83">
        <v>3371.75</v>
      </c>
      <c r="G95" s="79"/>
      <c r="H95" s="114">
        <f t="shared" si="7"/>
        <v>0</v>
      </c>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1:36" s="7" customFormat="1" ht="56.25" x14ac:dyDescent="0.35">
      <c r="A96" s="6"/>
      <c r="B96" s="183">
        <v>15</v>
      </c>
      <c r="C96" s="106" t="s">
        <v>100</v>
      </c>
      <c r="D96" s="9" t="s">
        <v>76</v>
      </c>
      <c r="E96" s="78" t="s">
        <v>39</v>
      </c>
      <c r="F96" s="83">
        <v>3371.75</v>
      </c>
      <c r="G96" s="79"/>
      <c r="H96" s="114">
        <f t="shared" si="7"/>
        <v>0</v>
      </c>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spans="1:37" ht="55.5" customHeight="1" x14ac:dyDescent="0.35">
      <c r="A97" s="89"/>
      <c r="B97" s="14">
        <v>16</v>
      </c>
      <c r="C97" s="98" t="s">
        <v>101</v>
      </c>
      <c r="D97" s="99" t="s">
        <v>108</v>
      </c>
      <c r="E97" s="100" t="s">
        <v>39</v>
      </c>
      <c r="F97" s="101">
        <v>141.61000000000001</v>
      </c>
      <c r="G97" s="102"/>
      <c r="H97" s="114">
        <f t="shared" si="7"/>
        <v>0</v>
      </c>
      <c r="I97"/>
      <c r="J97"/>
      <c r="K97"/>
      <c r="L97"/>
      <c r="M97"/>
      <c r="N97"/>
      <c r="O97"/>
      <c r="P97"/>
      <c r="Q97"/>
      <c r="R97"/>
      <c r="S97"/>
      <c r="T97"/>
      <c r="U97"/>
      <c r="V97"/>
      <c r="W97"/>
      <c r="X97"/>
      <c r="Y97"/>
      <c r="Z97"/>
      <c r="AA97"/>
      <c r="AB97"/>
      <c r="AC97"/>
      <c r="AD97"/>
      <c r="AE97"/>
      <c r="AF97"/>
      <c r="AG97"/>
      <c r="AH97"/>
      <c r="AI97"/>
      <c r="AJ97"/>
    </row>
    <row r="98" spans="1:37" s="7" customFormat="1" ht="56.25" x14ac:dyDescent="0.35">
      <c r="A98" s="6"/>
      <c r="B98" s="183">
        <v>17</v>
      </c>
      <c r="C98" s="106" t="s">
        <v>102</v>
      </c>
      <c r="D98" s="9" t="s">
        <v>109</v>
      </c>
      <c r="E98" s="78" t="s">
        <v>38</v>
      </c>
      <c r="F98" s="83">
        <v>886.32</v>
      </c>
      <c r="G98" s="79"/>
      <c r="H98" s="114">
        <f t="shared" si="7"/>
        <v>0</v>
      </c>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pans="1:37" s="7" customFormat="1" ht="57" thickBot="1" x14ac:dyDescent="0.4">
      <c r="A99" s="6"/>
      <c r="B99" s="168">
        <v>18</v>
      </c>
      <c r="C99" s="161" t="s">
        <v>103</v>
      </c>
      <c r="D99" s="148" t="s">
        <v>110</v>
      </c>
      <c r="E99" s="149" t="s">
        <v>38</v>
      </c>
      <c r="F99" s="150">
        <v>122</v>
      </c>
      <c r="G99" s="151"/>
      <c r="H99" s="145">
        <f t="shared" si="7"/>
        <v>0</v>
      </c>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spans="1:37" s="7" customFormat="1" ht="16.149999999999999" customHeight="1" thickBot="1" x14ac:dyDescent="0.3">
      <c r="A100" s="6"/>
      <c r="B100" s="371" t="s">
        <v>46</v>
      </c>
      <c r="C100" s="372"/>
      <c r="D100" s="372"/>
      <c r="E100" s="372"/>
      <c r="F100" s="372"/>
      <c r="G100" s="373"/>
      <c r="H100" s="185">
        <f>SUM(H93:H99)</f>
        <v>0</v>
      </c>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pans="1:37" s="7" customFormat="1" ht="16.149999999999999" customHeight="1" thickBot="1" x14ac:dyDescent="0.3">
      <c r="A101" s="6"/>
      <c r="B101" s="218"/>
      <c r="C101" s="219"/>
      <c r="D101" s="219"/>
      <c r="E101" s="219"/>
      <c r="F101" s="219"/>
      <c r="G101" s="220"/>
      <c r="H101" s="221"/>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spans="1:37" s="7" customFormat="1" ht="16.899999999999999" customHeight="1" thickBot="1" x14ac:dyDescent="0.4">
      <c r="A102" s="6"/>
      <c r="B102" s="176"/>
      <c r="C102" s="177"/>
      <c r="D102" s="178" t="s">
        <v>165</v>
      </c>
      <c r="E102" s="179"/>
      <c r="F102" s="180"/>
      <c r="G102" s="181"/>
      <c r="H102" s="182"/>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1:37" s="7" customFormat="1" ht="16.899999999999999" customHeight="1" thickBot="1" x14ac:dyDescent="0.4">
      <c r="A103" s="6"/>
      <c r="B103" s="176"/>
      <c r="C103" s="177"/>
      <c r="D103" s="178" t="s">
        <v>164</v>
      </c>
      <c r="E103" s="223"/>
      <c r="F103" s="180"/>
      <c r="G103" s="181"/>
      <c r="H103" s="182"/>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1:37" s="7" customFormat="1" ht="16.149999999999999" customHeight="1" x14ac:dyDescent="0.35">
      <c r="A104" s="6"/>
      <c r="B104" s="192"/>
      <c r="C104" s="193"/>
      <c r="D104" s="194" t="s">
        <v>150</v>
      </c>
      <c r="E104" s="188"/>
      <c r="F104" s="193"/>
      <c r="G104" s="195"/>
      <c r="H104" s="19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s="7" customFormat="1" ht="75" x14ac:dyDescent="0.35">
      <c r="A105" s="6"/>
      <c r="B105" s="167">
        <v>19</v>
      </c>
      <c r="C105" s="186"/>
      <c r="D105" s="187" t="s">
        <v>131</v>
      </c>
      <c r="E105" s="188" t="s">
        <v>40</v>
      </c>
      <c r="F105" s="189">
        <v>22.8</v>
      </c>
      <c r="G105" s="190"/>
      <c r="H105" s="191">
        <f>F105*G105</f>
        <v>0</v>
      </c>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1:37" s="26" customFormat="1" ht="56.25" x14ac:dyDescent="0.35">
      <c r="A106" s="25"/>
      <c r="B106" s="76">
        <v>20</v>
      </c>
      <c r="C106" s="106"/>
      <c r="D106" s="29" t="s">
        <v>133</v>
      </c>
      <c r="E106" s="33" t="s">
        <v>40</v>
      </c>
      <c r="F106" s="83">
        <v>9.5</v>
      </c>
      <c r="G106" s="79"/>
      <c r="H106" s="114">
        <f>F106*G106</f>
        <v>0</v>
      </c>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row>
    <row r="107" spans="1:37" s="26" customFormat="1" ht="57.75" customHeight="1" x14ac:dyDescent="0.35">
      <c r="A107" s="25"/>
      <c r="B107" s="167">
        <v>21</v>
      </c>
      <c r="C107" s="106"/>
      <c r="D107" s="29" t="s">
        <v>134</v>
      </c>
      <c r="E107" s="33" t="s">
        <v>39</v>
      </c>
      <c r="F107" s="83">
        <v>26.6</v>
      </c>
      <c r="G107" s="79"/>
      <c r="H107" s="114">
        <f>F107*G107</f>
        <v>0</v>
      </c>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row>
    <row r="108" spans="1:37" s="7" customFormat="1" ht="72.75" customHeight="1" thickBot="1" x14ac:dyDescent="0.4">
      <c r="A108" s="6"/>
      <c r="B108" s="166">
        <v>22</v>
      </c>
      <c r="C108" s="161"/>
      <c r="D108" s="169" t="s">
        <v>135</v>
      </c>
      <c r="E108" s="170" t="s">
        <v>40</v>
      </c>
      <c r="F108" s="150">
        <v>13.3</v>
      </c>
      <c r="G108" s="151"/>
      <c r="H108" s="145">
        <f>F108*G108</f>
        <v>0</v>
      </c>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1:37" s="7" customFormat="1" ht="21" customHeight="1" thickBot="1" x14ac:dyDescent="0.4">
      <c r="A109" s="6"/>
      <c r="B109" s="402" t="s">
        <v>154</v>
      </c>
      <c r="C109" s="403"/>
      <c r="D109" s="403"/>
      <c r="E109" s="403"/>
      <c r="F109" s="403"/>
      <c r="G109" s="404"/>
      <c r="H109" s="158">
        <f>SUM(H105:H108)</f>
        <v>0</v>
      </c>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7" s="7" customFormat="1" ht="23.25" customHeight="1" thickBot="1" x14ac:dyDescent="0.4">
      <c r="A110" s="6"/>
      <c r="B110" s="60"/>
      <c r="C110" s="61"/>
      <c r="D110" s="50" t="s">
        <v>151</v>
      </c>
      <c r="E110" s="69"/>
      <c r="F110" s="15"/>
      <c r="G110" s="121"/>
      <c r="H110" s="122"/>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s="7" customFormat="1" ht="50.25" customHeight="1" x14ac:dyDescent="0.35">
      <c r="A111" s="6"/>
      <c r="B111" s="13">
        <v>23</v>
      </c>
      <c r="C111" s="105"/>
      <c r="D111" s="59" t="s">
        <v>137</v>
      </c>
      <c r="E111" s="36" t="s">
        <v>40</v>
      </c>
      <c r="F111" s="82">
        <v>2.66</v>
      </c>
      <c r="G111" s="37"/>
      <c r="H111" s="197">
        <f t="shared" ref="H111:H114" si="8">(F111*G111)</f>
        <v>0</v>
      </c>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1:37" ht="111.75" customHeight="1" x14ac:dyDescent="0.35">
      <c r="A112" s="96"/>
      <c r="B112" s="97">
        <v>24</v>
      </c>
      <c r="C112" s="98"/>
      <c r="D112" s="99" t="s">
        <v>138</v>
      </c>
      <c r="E112" s="100" t="s">
        <v>40</v>
      </c>
      <c r="F112" s="101">
        <v>5.32</v>
      </c>
      <c r="G112" s="102"/>
      <c r="H112" s="114">
        <f t="shared" si="8"/>
        <v>0</v>
      </c>
      <c r="I112" s="103"/>
      <c r="J112"/>
      <c r="K112"/>
      <c r="L112"/>
      <c r="M112"/>
      <c r="N112"/>
      <c r="O112"/>
      <c r="P112"/>
      <c r="Q112"/>
      <c r="R112"/>
      <c r="S112"/>
      <c r="T112"/>
      <c r="U112"/>
      <c r="V112"/>
      <c r="W112"/>
      <c r="X112"/>
      <c r="Y112"/>
      <c r="Z112"/>
      <c r="AA112"/>
      <c r="AB112"/>
      <c r="AC112"/>
      <c r="AD112"/>
      <c r="AE112"/>
      <c r="AF112"/>
      <c r="AG112"/>
      <c r="AH112"/>
      <c r="AI112"/>
      <c r="AJ112"/>
    </row>
    <row r="113" spans="1:37" s="7" customFormat="1" ht="113.25" customHeight="1" x14ac:dyDescent="0.35">
      <c r="A113" s="6"/>
      <c r="B113" s="167">
        <v>25</v>
      </c>
      <c r="C113" s="106"/>
      <c r="D113" s="200" t="s">
        <v>139</v>
      </c>
      <c r="E113" s="78" t="s">
        <v>40</v>
      </c>
      <c r="F113" s="83">
        <v>3.8</v>
      </c>
      <c r="G113" s="79"/>
      <c r="H113" s="114">
        <f t="shared" si="8"/>
        <v>0</v>
      </c>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1:37" s="7" customFormat="1" ht="94.5" thickBot="1" x14ac:dyDescent="0.4">
      <c r="A114" s="6"/>
      <c r="B114" s="198">
        <v>26</v>
      </c>
      <c r="C114" s="161"/>
      <c r="D114" s="148" t="s">
        <v>140</v>
      </c>
      <c r="E114" s="149" t="s">
        <v>40</v>
      </c>
      <c r="F114" s="150">
        <v>5.32</v>
      </c>
      <c r="G114" s="151"/>
      <c r="H114" s="145">
        <f t="shared" si="8"/>
        <v>0</v>
      </c>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s="7" customFormat="1" ht="23.25" customHeight="1" thickBot="1" x14ac:dyDescent="0.3">
      <c r="A115" s="6"/>
      <c r="B115" s="405" t="s">
        <v>153</v>
      </c>
      <c r="C115" s="406"/>
      <c r="D115" s="406"/>
      <c r="E115" s="406"/>
      <c r="F115" s="406"/>
      <c r="G115" s="407"/>
      <c r="H115" s="199">
        <f>SUM(H111:H114)</f>
        <v>0</v>
      </c>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row>
    <row r="116" spans="1:37" s="6" customFormat="1" ht="20.45" customHeight="1" thickBot="1" x14ac:dyDescent="0.4">
      <c r="B116" s="84"/>
      <c r="C116" s="85"/>
      <c r="D116" s="86" t="s">
        <v>152</v>
      </c>
      <c r="E116" s="69"/>
      <c r="F116" s="87"/>
      <c r="G116" s="123"/>
      <c r="H116" s="122"/>
    </row>
    <row r="117" spans="1:37" s="6" customFormat="1" ht="60" customHeight="1" x14ac:dyDescent="0.35">
      <c r="B117" s="13">
        <v>27</v>
      </c>
      <c r="C117" s="88"/>
      <c r="D117" s="59" t="s">
        <v>141</v>
      </c>
      <c r="E117" s="36"/>
      <c r="F117" s="82"/>
      <c r="G117" s="37"/>
      <c r="H117" s="113"/>
    </row>
    <row r="118" spans="1:37" s="6" customFormat="1" ht="18.75" x14ac:dyDescent="0.35">
      <c r="B118" s="76"/>
      <c r="C118" s="38"/>
      <c r="D118" s="9" t="s">
        <v>143</v>
      </c>
      <c r="E118" s="78" t="s">
        <v>145</v>
      </c>
      <c r="F118" s="83">
        <v>631.38</v>
      </c>
      <c r="G118" s="79"/>
      <c r="H118" s="114">
        <f t="shared" ref="H118:H119" si="9">(F118*G118)</f>
        <v>0</v>
      </c>
    </row>
    <row r="119" spans="1:37" s="6" customFormat="1" ht="18.75" x14ac:dyDescent="0.35">
      <c r="B119" s="167"/>
      <c r="C119" s="38"/>
      <c r="D119" s="9" t="s">
        <v>144</v>
      </c>
      <c r="E119" s="78" t="s">
        <v>145</v>
      </c>
      <c r="F119" s="83">
        <v>41.2</v>
      </c>
      <c r="G119" s="79"/>
      <c r="H119" s="145">
        <f t="shared" si="9"/>
        <v>0</v>
      </c>
    </row>
    <row r="120" spans="1:37" s="7" customFormat="1" ht="20.25" customHeight="1" thickBot="1" x14ac:dyDescent="0.4">
      <c r="A120" s="6"/>
      <c r="B120" s="408" t="s">
        <v>155</v>
      </c>
      <c r="C120" s="409"/>
      <c r="D120" s="409"/>
      <c r="E120" s="409"/>
      <c r="F120" s="409"/>
      <c r="G120" s="410"/>
      <c r="H120" s="184">
        <f>SUM(H117:H119)</f>
        <v>0</v>
      </c>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s="7" customFormat="1" ht="20.25" customHeight="1" thickBot="1" x14ac:dyDescent="0.3">
      <c r="A121" s="6"/>
      <c r="B121" s="371" t="s">
        <v>166</v>
      </c>
      <c r="C121" s="372"/>
      <c r="D121" s="372"/>
      <c r="E121" s="372"/>
      <c r="F121" s="372"/>
      <c r="G121" s="372"/>
      <c r="H121" s="159">
        <f>SUM(H115,H120,H109)</f>
        <v>0</v>
      </c>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1:37" s="7" customFormat="1" ht="16.899999999999999" customHeight="1" thickBot="1" x14ac:dyDescent="0.4">
      <c r="A122" s="6"/>
      <c r="B122" s="176"/>
      <c r="C122" s="177"/>
      <c r="D122" s="178" t="s">
        <v>167</v>
      </c>
      <c r="E122" s="223"/>
      <c r="F122" s="180"/>
      <c r="G122" s="181"/>
      <c r="H122" s="182"/>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1:37" s="7" customFormat="1" ht="25.5" customHeight="1" thickBot="1" x14ac:dyDescent="0.4">
      <c r="A123" s="6"/>
      <c r="B123" s="21"/>
      <c r="C123" s="21"/>
      <c r="D123" s="50" t="s">
        <v>150</v>
      </c>
      <c r="E123" s="68"/>
      <c r="F123" s="22"/>
      <c r="G123" s="119"/>
      <c r="H123" s="209"/>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1:37" s="7" customFormat="1" ht="75" x14ac:dyDescent="0.35">
      <c r="A124" s="6"/>
      <c r="B124" s="13">
        <v>28</v>
      </c>
      <c r="C124" s="105"/>
      <c r="D124" s="34" t="s">
        <v>131</v>
      </c>
      <c r="E124" s="35" t="s">
        <v>40</v>
      </c>
      <c r="F124" s="82">
        <v>21.72</v>
      </c>
      <c r="G124" s="37"/>
      <c r="H124" s="113">
        <f>F124*G124</f>
        <v>0</v>
      </c>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5" spans="1:37" s="26" customFormat="1" ht="56.25" x14ac:dyDescent="0.35">
      <c r="A125" s="25"/>
      <c r="B125" s="76">
        <v>29</v>
      </c>
      <c r="C125" s="106"/>
      <c r="D125" s="29" t="s">
        <v>133</v>
      </c>
      <c r="E125" s="33" t="s">
        <v>40</v>
      </c>
      <c r="F125" s="83">
        <v>9.0500000000000007</v>
      </c>
      <c r="G125" s="79"/>
      <c r="H125" s="114">
        <f>F125*G125</f>
        <v>0</v>
      </c>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row>
    <row r="126" spans="1:37" s="26" customFormat="1" ht="57.75" customHeight="1" x14ac:dyDescent="0.35">
      <c r="A126" s="25"/>
      <c r="B126" s="167">
        <v>30</v>
      </c>
      <c r="C126" s="106"/>
      <c r="D126" s="29" t="s">
        <v>134</v>
      </c>
      <c r="E126" s="33" t="s">
        <v>39</v>
      </c>
      <c r="F126" s="83">
        <v>25.34</v>
      </c>
      <c r="G126" s="79"/>
      <c r="H126" s="114">
        <f>F126*G126</f>
        <v>0</v>
      </c>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row>
    <row r="127" spans="1:37" s="7" customFormat="1" ht="81.75" customHeight="1" thickBot="1" x14ac:dyDescent="0.4">
      <c r="A127" s="6"/>
      <c r="B127" s="166">
        <v>31</v>
      </c>
      <c r="C127" s="161"/>
      <c r="D127" s="169" t="s">
        <v>135</v>
      </c>
      <c r="E127" s="170" t="s">
        <v>40</v>
      </c>
      <c r="F127" s="150">
        <v>12.67</v>
      </c>
      <c r="G127" s="151"/>
      <c r="H127" s="145">
        <f>F127*G127</f>
        <v>0</v>
      </c>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row>
    <row r="128" spans="1:37" s="7" customFormat="1" ht="23.25" customHeight="1" thickBot="1" x14ac:dyDescent="0.4">
      <c r="A128" s="6"/>
      <c r="B128" s="402" t="s">
        <v>132</v>
      </c>
      <c r="C128" s="403"/>
      <c r="D128" s="403"/>
      <c r="E128" s="403"/>
      <c r="F128" s="403"/>
      <c r="G128" s="404"/>
      <c r="H128" s="158">
        <f>SUM(H124:H127)</f>
        <v>0</v>
      </c>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row>
    <row r="129" spans="1:37" s="7" customFormat="1" ht="23.25" customHeight="1" thickBot="1" x14ac:dyDescent="0.4">
      <c r="A129" s="6"/>
      <c r="B129" s="176"/>
      <c r="C129" s="177"/>
      <c r="D129" s="204" t="s">
        <v>151</v>
      </c>
      <c r="E129" s="179"/>
      <c r="F129" s="180"/>
      <c r="G129" s="181"/>
      <c r="H129" s="182"/>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row>
    <row r="130" spans="1:37" s="7" customFormat="1" ht="50.25" customHeight="1" x14ac:dyDescent="0.35">
      <c r="A130" s="6"/>
      <c r="B130" s="167">
        <v>32</v>
      </c>
      <c r="C130" s="186"/>
      <c r="D130" s="194" t="s">
        <v>137</v>
      </c>
      <c r="E130" s="201" t="s">
        <v>40</v>
      </c>
      <c r="F130" s="189">
        <v>2.5299999999999998</v>
      </c>
      <c r="G130" s="190"/>
      <c r="H130" s="190">
        <f t="shared" ref="H130:H133" si="10">(F130*G130)</f>
        <v>0</v>
      </c>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row>
    <row r="131" spans="1:37" ht="102.75" customHeight="1" x14ac:dyDescent="0.35">
      <c r="A131" s="96"/>
      <c r="B131" s="97">
        <v>33</v>
      </c>
      <c r="C131" s="98"/>
      <c r="D131" s="99" t="s">
        <v>138</v>
      </c>
      <c r="E131" s="100" t="s">
        <v>40</v>
      </c>
      <c r="F131" s="101">
        <v>5.07</v>
      </c>
      <c r="G131" s="102"/>
      <c r="H131" s="191">
        <f t="shared" si="10"/>
        <v>0</v>
      </c>
      <c r="I131" s="103"/>
      <c r="J131"/>
      <c r="K131"/>
      <c r="L131"/>
      <c r="M131"/>
      <c r="N131"/>
      <c r="O131"/>
      <c r="P131"/>
      <c r="Q131"/>
      <c r="R131"/>
      <c r="S131"/>
      <c r="T131"/>
      <c r="U131"/>
      <c r="V131"/>
      <c r="W131"/>
      <c r="X131"/>
      <c r="Y131"/>
      <c r="Z131"/>
      <c r="AA131"/>
      <c r="AB131"/>
      <c r="AC131"/>
      <c r="AD131"/>
      <c r="AE131"/>
      <c r="AF131"/>
      <c r="AG131"/>
      <c r="AH131"/>
      <c r="AI131"/>
      <c r="AJ131"/>
    </row>
    <row r="132" spans="1:37" s="7" customFormat="1" ht="113.25" customHeight="1" x14ac:dyDescent="0.35">
      <c r="A132" s="6"/>
      <c r="B132" s="167">
        <v>34</v>
      </c>
      <c r="C132" s="106"/>
      <c r="D132" s="200" t="s">
        <v>139</v>
      </c>
      <c r="E132" s="78" t="s">
        <v>40</v>
      </c>
      <c r="F132" s="83">
        <v>3.62</v>
      </c>
      <c r="G132" s="79"/>
      <c r="H132" s="114">
        <f t="shared" si="10"/>
        <v>0</v>
      </c>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row>
    <row r="133" spans="1:37" s="7" customFormat="1" ht="94.5" thickBot="1" x14ac:dyDescent="0.4">
      <c r="A133" s="6"/>
      <c r="B133" s="97">
        <v>35</v>
      </c>
      <c r="C133" s="161"/>
      <c r="D133" s="148" t="s">
        <v>140</v>
      </c>
      <c r="E133" s="149" t="s">
        <v>40</v>
      </c>
      <c r="F133" s="150">
        <v>5.07</v>
      </c>
      <c r="G133" s="151"/>
      <c r="H133" s="145">
        <f t="shared" si="10"/>
        <v>0</v>
      </c>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row>
    <row r="134" spans="1:37" s="7" customFormat="1" ht="24" customHeight="1" thickBot="1" x14ac:dyDescent="0.3">
      <c r="A134" s="6"/>
      <c r="B134" s="405" t="s">
        <v>136</v>
      </c>
      <c r="C134" s="406"/>
      <c r="D134" s="406"/>
      <c r="E134" s="406"/>
      <c r="F134" s="406"/>
      <c r="G134" s="407"/>
      <c r="H134" s="199">
        <f>SUM(H130:H133)</f>
        <v>0</v>
      </c>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row>
    <row r="135" spans="1:37" s="6" customFormat="1" ht="20.45" customHeight="1" thickBot="1" x14ac:dyDescent="0.4">
      <c r="B135" s="84"/>
      <c r="C135" s="85"/>
      <c r="D135" s="86" t="s">
        <v>146</v>
      </c>
      <c r="E135" s="69"/>
      <c r="F135" s="87"/>
      <c r="G135" s="123"/>
      <c r="H135" s="122"/>
    </row>
    <row r="136" spans="1:37" s="6" customFormat="1" ht="60" customHeight="1" x14ac:dyDescent="0.35">
      <c r="B136" s="13">
        <v>36</v>
      </c>
      <c r="C136" s="88"/>
      <c r="D136" s="59" t="s">
        <v>141</v>
      </c>
      <c r="E136" s="36"/>
      <c r="F136" s="82"/>
      <c r="G136" s="37"/>
      <c r="H136" s="113"/>
    </row>
    <row r="137" spans="1:37" s="6" customFormat="1" ht="18.75" x14ac:dyDescent="0.35">
      <c r="B137" s="76"/>
      <c r="C137" s="38"/>
      <c r="D137" s="9" t="s">
        <v>143</v>
      </c>
      <c r="E137" s="78" t="s">
        <v>145</v>
      </c>
      <c r="F137" s="83">
        <v>603</v>
      </c>
      <c r="G137" s="79"/>
      <c r="H137" s="114">
        <f t="shared" ref="H137:H138" si="11">(F137*G137)</f>
        <v>0</v>
      </c>
    </row>
    <row r="138" spans="1:37" s="6" customFormat="1" ht="19.5" thickBot="1" x14ac:dyDescent="0.4">
      <c r="B138" s="168"/>
      <c r="C138" s="226"/>
      <c r="D138" s="148" t="s">
        <v>144</v>
      </c>
      <c r="E138" s="149" t="s">
        <v>145</v>
      </c>
      <c r="F138" s="150">
        <v>41.2</v>
      </c>
      <c r="G138" s="151"/>
      <c r="H138" s="145">
        <f t="shared" si="11"/>
        <v>0</v>
      </c>
    </row>
    <row r="139" spans="1:37" s="7" customFormat="1" ht="23.25" customHeight="1" thickBot="1" x14ac:dyDescent="0.4">
      <c r="A139" s="6"/>
      <c r="B139" s="402" t="s">
        <v>142</v>
      </c>
      <c r="C139" s="403"/>
      <c r="D139" s="403"/>
      <c r="E139" s="403"/>
      <c r="F139" s="403"/>
      <c r="G139" s="404"/>
      <c r="H139" s="157">
        <f>SUM(H136:H138)</f>
        <v>0</v>
      </c>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row>
    <row r="140" spans="1:37" s="7" customFormat="1" ht="20.25" customHeight="1" thickBot="1" x14ac:dyDescent="0.3">
      <c r="A140" s="6"/>
      <c r="B140" s="371" t="s">
        <v>169</v>
      </c>
      <c r="C140" s="372"/>
      <c r="D140" s="372"/>
      <c r="E140" s="372"/>
      <c r="F140" s="372"/>
      <c r="G140" s="372"/>
      <c r="H140" s="159">
        <f>SUM(H139,H134,H128)</f>
        <v>0</v>
      </c>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7" s="7" customFormat="1" ht="21" customHeight="1" thickBot="1" x14ac:dyDescent="0.4">
      <c r="A141" s="6"/>
      <c r="B141" s="368" t="s">
        <v>168</v>
      </c>
      <c r="C141" s="369"/>
      <c r="D141" s="369"/>
      <c r="E141" s="369"/>
      <c r="F141" s="369"/>
      <c r="G141" s="370"/>
      <c r="H141" s="159">
        <f>SUM(H140,H121)</f>
        <v>0</v>
      </c>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row>
    <row r="142" spans="1:37" s="6" customFormat="1" ht="20.45" customHeight="1" thickBot="1" x14ac:dyDescent="0.4">
      <c r="B142" s="84"/>
      <c r="C142" s="85"/>
      <c r="D142" s="222" t="s">
        <v>253</v>
      </c>
      <c r="E142" s="69"/>
      <c r="F142" s="87"/>
      <c r="G142" s="123"/>
      <c r="H142" s="122"/>
    </row>
    <row r="143" spans="1:37" s="6" customFormat="1" ht="82.5" customHeight="1" x14ac:dyDescent="0.35">
      <c r="B143" s="13">
        <v>37</v>
      </c>
      <c r="C143" s="88" t="s">
        <v>115</v>
      </c>
      <c r="D143" s="59" t="s">
        <v>122</v>
      </c>
      <c r="E143" s="36" t="s">
        <v>40</v>
      </c>
      <c r="F143" s="82">
        <v>35.64</v>
      </c>
      <c r="G143" s="37"/>
      <c r="H143" s="113">
        <f t="shared" ref="H143:H149" si="12">(F143*G143)</f>
        <v>0</v>
      </c>
    </row>
    <row r="144" spans="1:37" s="6" customFormat="1" ht="95.25" customHeight="1" x14ac:dyDescent="0.35">
      <c r="B144" s="76">
        <v>38</v>
      </c>
      <c r="C144" s="38" t="s">
        <v>116</v>
      </c>
      <c r="D144" s="9" t="s">
        <v>123</v>
      </c>
      <c r="E144" s="78" t="s">
        <v>38</v>
      </c>
      <c r="F144" s="83">
        <v>60</v>
      </c>
      <c r="G144" s="79"/>
      <c r="H144" s="114">
        <f t="shared" si="12"/>
        <v>0</v>
      </c>
    </row>
    <row r="145" spans="1:36" s="6" customFormat="1" ht="72" customHeight="1" x14ac:dyDescent="0.35">
      <c r="B145" s="167">
        <v>39</v>
      </c>
      <c r="C145" s="38" t="s">
        <v>117</v>
      </c>
      <c r="D145" s="9" t="s">
        <v>124</v>
      </c>
      <c r="E145" s="78" t="s">
        <v>104</v>
      </c>
      <c r="F145" s="83">
        <v>3.96</v>
      </c>
      <c r="G145" s="79"/>
      <c r="H145" s="114">
        <f t="shared" si="12"/>
        <v>0</v>
      </c>
    </row>
    <row r="146" spans="1:36" s="6" customFormat="1" ht="60.75" customHeight="1" thickBot="1" x14ac:dyDescent="0.4">
      <c r="B146" s="76">
        <v>40</v>
      </c>
      <c r="C146" s="38" t="s">
        <v>118</v>
      </c>
      <c r="D146" s="9" t="s">
        <v>125</v>
      </c>
      <c r="E146" s="78" t="s">
        <v>104</v>
      </c>
      <c r="F146" s="83">
        <v>18.440000000000001</v>
      </c>
      <c r="G146" s="79"/>
      <c r="H146" s="114">
        <f t="shared" si="12"/>
        <v>0</v>
      </c>
    </row>
    <row r="147" spans="1:36" s="6" customFormat="1" ht="62.25" customHeight="1" x14ac:dyDescent="0.35">
      <c r="B147" s="13">
        <v>41</v>
      </c>
      <c r="C147" s="8" t="s">
        <v>119</v>
      </c>
      <c r="D147" s="9" t="s">
        <v>126</v>
      </c>
      <c r="E147" s="78" t="s">
        <v>38</v>
      </c>
      <c r="F147" s="83">
        <v>30</v>
      </c>
      <c r="G147" s="79"/>
      <c r="H147" s="114">
        <f t="shared" si="12"/>
        <v>0</v>
      </c>
    </row>
    <row r="148" spans="1:36" s="6" customFormat="1" ht="50.25" customHeight="1" x14ac:dyDescent="0.35">
      <c r="B148" s="76">
        <v>42</v>
      </c>
      <c r="C148" s="8" t="s">
        <v>120</v>
      </c>
      <c r="D148" s="9" t="s">
        <v>127</v>
      </c>
      <c r="E148" s="78" t="s">
        <v>104</v>
      </c>
      <c r="F148" s="83">
        <v>11.88</v>
      </c>
      <c r="G148" s="79"/>
      <c r="H148" s="114">
        <f t="shared" si="12"/>
        <v>0</v>
      </c>
    </row>
    <row r="149" spans="1:36" s="6" customFormat="1" ht="60.75" customHeight="1" thickBot="1" x14ac:dyDescent="0.4">
      <c r="B149" s="171">
        <v>43</v>
      </c>
      <c r="C149" s="253" t="s">
        <v>121</v>
      </c>
      <c r="D149" s="211" t="s">
        <v>128</v>
      </c>
      <c r="E149" s="27" t="s">
        <v>41</v>
      </c>
      <c r="F149" s="175">
        <v>5</v>
      </c>
      <c r="G149" s="24"/>
      <c r="H149" s="115">
        <f t="shared" si="12"/>
        <v>0</v>
      </c>
    </row>
    <row r="150" spans="1:36" s="7" customFormat="1" ht="20.25" customHeight="1" thickBot="1" x14ac:dyDescent="0.3">
      <c r="A150" s="6"/>
      <c r="B150" s="411" t="s">
        <v>254</v>
      </c>
      <c r="C150" s="412"/>
      <c r="D150" s="412"/>
      <c r="E150" s="412"/>
      <c r="F150" s="412"/>
      <c r="G150" s="413"/>
      <c r="H150" s="146">
        <f>SUM(H143:H149)</f>
        <v>0</v>
      </c>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row>
    <row r="151" spans="1:36" ht="19.5" thickBot="1" x14ac:dyDescent="0.4">
      <c r="A151" s="2"/>
      <c r="B151" s="227"/>
      <c r="C151" s="228"/>
      <c r="D151" s="229" t="s">
        <v>177</v>
      </c>
      <c r="E151" s="230"/>
      <c r="F151" s="228"/>
      <c r="G151" s="228"/>
      <c r="H151" s="231"/>
      <c r="I151"/>
      <c r="J151"/>
      <c r="K151"/>
      <c r="L151"/>
      <c r="M151"/>
      <c r="N151"/>
      <c r="O151"/>
      <c r="P151"/>
      <c r="Q151"/>
      <c r="R151"/>
      <c r="S151"/>
      <c r="T151"/>
      <c r="U151"/>
      <c r="V151"/>
      <c r="W151"/>
      <c r="X151"/>
      <c r="Y151"/>
      <c r="Z151"/>
      <c r="AA151"/>
      <c r="AB151"/>
      <c r="AC151"/>
      <c r="AD151"/>
      <c r="AE151"/>
      <c r="AF151"/>
      <c r="AG151"/>
      <c r="AH151"/>
      <c r="AI151"/>
      <c r="AJ151"/>
    </row>
    <row r="152" spans="1:36" ht="19.5" thickBot="1" x14ac:dyDescent="0.4">
      <c r="A152" s="2"/>
      <c r="B152" s="227"/>
      <c r="C152" s="337"/>
      <c r="D152" s="229" t="s">
        <v>178</v>
      </c>
      <c r="E152" s="338"/>
      <c r="F152" s="228"/>
      <c r="G152" s="228"/>
      <c r="H152" s="231"/>
      <c r="I152"/>
      <c r="J152"/>
      <c r="K152"/>
      <c r="L152"/>
      <c r="M152"/>
      <c r="N152"/>
      <c r="O152"/>
      <c r="P152"/>
      <c r="Q152"/>
      <c r="R152"/>
      <c r="S152"/>
      <c r="T152"/>
      <c r="U152"/>
      <c r="V152"/>
      <c r="W152"/>
      <c r="X152"/>
      <c r="Y152"/>
      <c r="Z152"/>
      <c r="AA152"/>
      <c r="AB152"/>
      <c r="AC152"/>
      <c r="AD152"/>
      <c r="AE152"/>
      <c r="AF152"/>
      <c r="AG152"/>
      <c r="AH152"/>
      <c r="AI152"/>
      <c r="AJ152"/>
    </row>
    <row r="153" spans="1:36" ht="75" x14ac:dyDescent="0.35">
      <c r="A153" s="2"/>
      <c r="B153" s="247">
        <v>44</v>
      </c>
      <c r="C153" s="186" t="s">
        <v>179</v>
      </c>
      <c r="D153" s="194" t="s">
        <v>180</v>
      </c>
      <c r="E153" s="188" t="s">
        <v>181</v>
      </c>
      <c r="F153" s="189">
        <v>8</v>
      </c>
      <c r="G153" s="248"/>
      <c r="H153" s="249">
        <f t="shared" ref="H153:H157" si="13">(F153*G153)</f>
        <v>0</v>
      </c>
      <c r="I153"/>
      <c r="J153"/>
      <c r="K153"/>
      <c r="L153"/>
      <c r="M153"/>
      <c r="N153"/>
      <c r="O153"/>
      <c r="P153"/>
      <c r="Q153"/>
      <c r="R153"/>
      <c r="S153"/>
      <c r="T153"/>
      <c r="U153"/>
      <c r="V153"/>
      <c r="W153"/>
      <c r="X153"/>
      <c r="Y153"/>
      <c r="Z153"/>
      <c r="AA153"/>
      <c r="AB153"/>
      <c r="AC153"/>
      <c r="AD153"/>
      <c r="AE153"/>
      <c r="AF153"/>
      <c r="AG153"/>
      <c r="AH153"/>
      <c r="AI153"/>
      <c r="AJ153"/>
    </row>
    <row r="154" spans="1:36" ht="56.25" x14ac:dyDescent="0.35">
      <c r="A154" s="2"/>
      <c r="B154" s="107">
        <v>45</v>
      </c>
      <c r="C154" s="106" t="s">
        <v>179</v>
      </c>
      <c r="D154" s="9" t="s">
        <v>182</v>
      </c>
      <c r="E154" s="33" t="s">
        <v>181</v>
      </c>
      <c r="F154" s="83">
        <v>25</v>
      </c>
      <c r="G154" s="235"/>
      <c r="H154" s="236">
        <f t="shared" si="13"/>
        <v>0</v>
      </c>
      <c r="I154"/>
      <c r="J154"/>
      <c r="K154"/>
      <c r="L154"/>
      <c r="M154"/>
      <c r="N154"/>
      <c r="O154"/>
      <c r="P154"/>
      <c r="Q154"/>
      <c r="R154"/>
      <c r="S154"/>
      <c r="T154"/>
      <c r="U154"/>
      <c r="V154"/>
      <c r="W154"/>
      <c r="X154"/>
      <c r="Y154"/>
      <c r="Z154"/>
      <c r="AA154"/>
      <c r="AB154"/>
      <c r="AC154"/>
      <c r="AD154"/>
      <c r="AE154"/>
      <c r="AF154"/>
      <c r="AG154"/>
      <c r="AH154"/>
      <c r="AI154"/>
      <c r="AJ154"/>
    </row>
    <row r="155" spans="1:36" ht="56.25" x14ac:dyDescent="0.35">
      <c r="A155" s="2"/>
      <c r="B155" s="107">
        <v>46</v>
      </c>
      <c r="C155" s="106" t="s">
        <v>179</v>
      </c>
      <c r="D155" s="9" t="s">
        <v>183</v>
      </c>
      <c r="E155" s="33" t="s">
        <v>181</v>
      </c>
      <c r="F155" s="83">
        <v>38</v>
      </c>
      <c r="G155" s="235"/>
      <c r="H155" s="236">
        <f t="shared" si="13"/>
        <v>0</v>
      </c>
      <c r="I155"/>
      <c r="J155"/>
      <c r="K155"/>
      <c r="L155"/>
      <c r="M155"/>
      <c r="N155"/>
      <c r="O155"/>
      <c r="P155"/>
      <c r="Q155"/>
      <c r="R155"/>
      <c r="S155"/>
      <c r="T155"/>
      <c r="U155"/>
      <c r="V155"/>
      <c r="W155"/>
      <c r="X155"/>
      <c r="Y155"/>
      <c r="Z155"/>
      <c r="AA155"/>
      <c r="AB155"/>
      <c r="AC155"/>
      <c r="AD155"/>
      <c r="AE155"/>
      <c r="AF155"/>
      <c r="AG155"/>
      <c r="AH155"/>
      <c r="AI155"/>
      <c r="AJ155"/>
    </row>
    <row r="156" spans="1:36" ht="75" x14ac:dyDescent="0.35">
      <c r="A156" s="2"/>
      <c r="B156" s="250">
        <v>47</v>
      </c>
      <c r="C156" s="106" t="s">
        <v>179</v>
      </c>
      <c r="D156" s="9" t="s">
        <v>186</v>
      </c>
      <c r="E156" s="33" t="s">
        <v>38</v>
      </c>
      <c r="F156" s="83">
        <v>116</v>
      </c>
      <c r="G156" s="235"/>
      <c r="H156" s="236">
        <f t="shared" si="13"/>
        <v>0</v>
      </c>
      <c r="I156"/>
      <c r="J156"/>
      <c r="K156"/>
      <c r="L156"/>
      <c r="M156"/>
      <c r="N156"/>
      <c r="O156"/>
      <c r="P156"/>
      <c r="Q156"/>
      <c r="R156"/>
      <c r="S156"/>
      <c r="T156"/>
      <c r="U156"/>
      <c r="V156"/>
      <c r="W156"/>
      <c r="X156"/>
      <c r="Y156"/>
      <c r="Z156"/>
      <c r="AA156"/>
      <c r="AB156"/>
      <c r="AC156"/>
      <c r="AD156"/>
      <c r="AE156"/>
      <c r="AF156"/>
      <c r="AG156"/>
      <c r="AH156"/>
      <c r="AI156"/>
      <c r="AJ156"/>
    </row>
    <row r="157" spans="1:36" ht="57" thickBot="1" x14ac:dyDescent="0.4">
      <c r="A157" s="2"/>
      <c r="B157" s="107">
        <v>48</v>
      </c>
      <c r="C157" s="106" t="s">
        <v>187</v>
      </c>
      <c r="D157" s="9" t="s">
        <v>188</v>
      </c>
      <c r="E157" s="170" t="s">
        <v>40</v>
      </c>
      <c r="F157" s="83">
        <v>4.24</v>
      </c>
      <c r="G157" s="235"/>
      <c r="H157" s="236">
        <f t="shared" si="13"/>
        <v>0</v>
      </c>
      <c r="I157"/>
      <c r="J157"/>
      <c r="K157"/>
      <c r="L157"/>
      <c r="M157"/>
      <c r="N157"/>
      <c r="O157"/>
      <c r="P157"/>
      <c r="Q157"/>
      <c r="R157"/>
      <c r="S157"/>
      <c r="T157"/>
      <c r="U157"/>
      <c r="V157"/>
      <c r="W157"/>
      <c r="X157"/>
      <c r="Y157"/>
      <c r="Z157"/>
      <c r="AA157"/>
      <c r="AB157"/>
      <c r="AC157"/>
      <c r="AD157"/>
      <c r="AE157"/>
      <c r="AF157"/>
      <c r="AG157"/>
      <c r="AH157"/>
      <c r="AI157"/>
      <c r="AJ157"/>
    </row>
    <row r="158" spans="1:36" ht="19.5" thickBot="1" x14ac:dyDescent="0.4">
      <c r="A158" s="2"/>
      <c r="B158" s="241"/>
      <c r="C158" s="242"/>
      <c r="D158" s="229" t="s">
        <v>189</v>
      </c>
      <c r="E158" s="243"/>
      <c r="F158" s="244"/>
      <c r="G158" s="245"/>
      <c r="H158" s="246"/>
      <c r="I158"/>
      <c r="J158"/>
      <c r="K158"/>
      <c r="L158"/>
      <c r="M158"/>
      <c r="N158"/>
      <c r="O158"/>
      <c r="P158"/>
      <c r="Q158"/>
      <c r="R158"/>
      <c r="S158"/>
      <c r="T158"/>
      <c r="U158"/>
      <c r="V158"/>
      <c r="W158"/>
      <c r="X158"/>
      <c r="Y158"/>
      <c r="Z158"/>
      <c r="AA158"/>
      <c r="AB158"/>
      <c r="AC158"/>
      <c r="AD158"/>
      <c r="AE158"/>
      <c r="AF158"/>
      <c r="AG158"/>
      <c r="AH158"/>
      <c r="AI158"/>
      <c r="AJ158"/>
    </row>
    <row r="159" spans="1:36" ht="56.25" x14ac:dyDescent="0.35">
      <c r="A159" s="2"/>
      <c r="B159" s="247">
        <v>49</v>
      </c>
      <c r="C159" s="186" t="s">
        <v>190</v>
      </c>
      <c r="D159" s="194" t="s">
        <v>191</v>
      </c>
      <c r="E159" s="188" t="s">
        <v>39</v>
      </c>
      <c r="F159" s="189">
        <v>192.29</v>
      </c>
      <c r="G159" s="248"/>
      <c r="H159" s="249">
        <f>(F159*G159)</f>
        <v>0</v>
      </c>
      <c r="I159"/>
      <c r="J159"/>
      <c r="K159"/>
      <c r="L159"/>
      <c r="M159"/>
      <c r="N159"/>
      <c r="O159"/>
      <c r="P159"/>
      <c r="Q159"/>
      <c r="R159"/>
      <c r="S159"/>
      <c r="T159"/>
      <c r="U159"/>
      <c r="V159"/>
      <c r="W159"/>
      <c r="X159"/>
      <c r="Y159"/>
      <c r="Z159"/>
      <c r="AA159"/>
      <c r="AB159"/>
      <c r="AC159"/>
      <c r="AD159"/>
      <c r="AE159"/>
      <c r="AF159"/>
      <c r="AG159"/>
      <c r="AH159"/>
      <c r="AI159"/>
      <c r="AJ159"/>
    </row>
    <row r="160" spans="1:36" ht="75.75" thickBot="1" x14ac:dyDescent="0.4">
      <c r="A160" s="2"/>
      <c r="B160" s="107">
        <v>50</v>
      </c>
      <c r="C160" s="106" t="s">
        <v>190</v>
      </c>
      <c r="D160" s="9" t="s">
        <v>192</v>
      </c>
      <c r="E160" s="33" t="s">
        <v>39</v>
      </c>
      <c r="F160" s="83">
        <v>539.38</v>
      </c>
      <c r="G160" s="235"/>
      <c r="H160" s="236">
        <f>(F160*G160)</f>
        <v>0</v>
      </c>
      <c r="I160"/>
      <c r="J160"/>
      <c r="K160"/>
      <c r="L160"/>
      <c r="M160"/>
      <c r="N160"/>
      <c r="O160"/>
      <c r="P160"/>
      <c r="Q160"/>
      <c r="R160"/>
      <c r="S160"/>
      <c r="T160"/>
      <c r="U160"/>
      <c r="V160"/>
      <c r="W160"/>
      <c r="X160"/>
      <c r="Y160"/>
      <c r="Z160"/>
      <c r="AA160"/>
      <c r="AB160"/>
      <c r="AC160"/>
      <c r="AD160"/>
      <c r="AE160"/>
      <c r="AF160"/>
      <c r="AG160"/>
      <c r="AH160"/>
      <c r="AI160"/>
      <c r="AJ160"/>
    </row>
    <row r="161" spans="1:37" ht="19.5" thickBot="1" x14ac:dyDescent="0.4">
      <c r="A161" s="2"/>
      <c r="B161" s="241"/>
      <c r="C161" s="242"/>
      <c r="D161" s="229" t="s">
        <v>193</v>
      </c>
      <c r="E161" s="243"/>
      <c r="F161" s="244"/>
      <c r="G161" s="245"/>
      <c r="H161" s="246"/>
      <c r="I161"/>
      <c r="J161"/>
      <c r="K161"/>
      <c r="L161"/>
      <c r="M161"/>
      <c r="N161"/>
      <c r="O161"/>
      <c r="P161"/>
      <c r="Q161"/>
      <c r="R161"/>
      <c r="S161"/>
      <c r="T161"/>
      <c r="U161"/>
      <c r="V161"/>
      <c r="W161"/>
      <c r="X161"/>
      <c r="Y161"/>
      <c r="Z161"/>
      <c r="AA161"/>
      <c r="AB161"/>
      <c r="AC161"/>
      <c r="AD161"/>
      <c r="AE161"/>
      <c r="AF161"/>
      <c r="AG161"/>
      <c r="AH161"/>
      <c r="AI161"/>
      <c r="AJ161"/>
    </row>
    <row r="162" spans="1:37" ht="75.75" thickBot="1" x14ac:dyDescent="0.4">
      <c r="A162" s="2"/>
      <c r="B162" s="250">
        <v>51</v>
      </c>
      <c r="C162" s="106" t="s">
        <v>195</v>
      </c>
      <c r="D162" s="9" t="s">
        <v>273</v>
      </c>
      <c r="E162" s="33" t="s">
        <v>181</v>
      </c>
      <c r="F162" s="83">
        <v>12</v>
      </c>
      <c r="G162" s="235"/>
      <c r="H162" s="236">
        <f t="shared" ref="H162" si="14">(F162*G162)</f>
        <v>0</v>
      </c>
      <c r="I162"/>
      <c r="J162"/>
      <c r="K162"/>
      <c r="L162"/>
      <c r="M162"/>
      <c r="N162"/>
      <c r="O162"/>
      <c r="P162"/>
      <c r="Q162"/>
      <c r="R162"/>
      <c r="S162"/>
      <c r="T162"/>
      <c r="U162"/>
      <c r="V162"/>
      <c r="W162"/>
      <c r="X162"/>
      <c r="Y162"/>
      <c r="Z162"/>
      <c r="AA162"/>
      <c r="AB162"/>
      <c r="AC162"/>
      <c r="AD162"/>
      <c r="AE162"/>
      <c r="AF162"/>
      <c r="AG162"/>
      <c r="AH162"/>
      <c r="AI162"/>
      <c r="AJ162"/>
    </row>
    <row r="163" spans="1:37" ht="19.5" thickBot="1" x14ac:dyDescent="0.4">
      <c r="A163" s="2"/>
      <c r="B163" s="374" t="s">
        <v>274</v>
      </c>
      <c r="C163" s="375"/>
      <c r="D163" s="375"/>
      <c r="E163" s="375"/>
      <c r="F163" s="375"/>
      <c r="G163" s="376"/>
      <c r="H163" s="246">
        <f>SUM(H153:H162)</f>
        <v>0</v>
      </c>
      <c r="I163"/>
      <c r="J163"/>
      <c r="K163"/>
      <c r="L163"/>
      <c r="M163"/>
      <c r="N163"/>
      <c r="O163"/>
      <c r="P163"/>
      <c r="Q163"/>
      <c r="R163"/>
      <c r="S163"/>
      <c r="T163"/>
      <c r="U163"/>
      <c r="V163"/>
      <c r="W163"/>
      <c r="X163"/>
      <c r="Y163"/>
      <c r="Z163"/>
      <c r="AA163"/>
      <c r="AB163"/>
      <c r="AC163"/>
      <c r="AD163"/>
      <c r="AE163"/>
      <c r="AF163"/>
      <c r="AG163"/>
      <c r="AH163"/>
      <c r="AI163"/>
      <c r="AJ163"/>
    </row>
    <row r="164" spans="1:37" ht="26.25" customHeight="1" thickBot="1" x14ac:dyDescent="0.4">
      <c r="A164" s="16"/>
      <c r="B164" s="48"/>
      <c r="C164" s="93"/>
      <c r="D164" s="414" t="s">
        <v>129</v>
      </c>
      <c r="E164" s="415"/>
      <c r="F164" s="415"/>
      <c r="G164" s="416"/>
      <c r="H164" s="126"/>
    </row>
    <row r="165" spans="1:37" ht="18.75" x14ac:dyDescent="0.35">
      <c r="A165" s="16"/>
      <c r="B165" s="40"/>
      <c r="C165" s="41"/>
      <c r="D165" s="94" t="s">
        <v>47</v>
      </c>
      <c r="E165" s="94"/>
      <c r="F165" s="95"/>
      <c r="G165" s="95"/>
      <c r="H165" s="438">
        <f>H65</f>
        <v>0</v>
      </c>
    </row>
    <row r="166" spans="1:37" ht="18.75" x14ac:dyDescent="0.35">
      <c r="A166" s="16"/>
      <c r="B166" s="42"/>
      <c r="C166" s="14"/>
      <c r="D166" s="71" t="s">
        <v>48</v>
      </c>
      <c r="E166" s="71"/>
      <c r="F166" s="72"/>
      <c r="G166" s="127"/>
      <c r="H166" s="439">
        <f>H83</f>
        <v>0</v>
      </c>
    </row>
    <row r="167" spans="1:37" s="2" customFormat="1" ht="18.75" x14ac:dyDescent="0.35">
      <c r="A167" s="16"/>
      <c r="B167" s="64"/>
      <c r="C167" s="65"/>
      <c r="D167" s="71" t="s">
        <v>49</v>
      </c>
      <c r="E167" s="73"/>
      <c r="F167" s="72"/>
      <c r="G167" s="127"/>
      <c r="H167" s="439">
        <f>H91</f>
        <v>0</v>
      </c>
    </row>
    <row r="168" spans="1:37" s="2" customFormat="1" ht="18.75" x14ac:dyDescent="0.35">
      <c r="A168" s="1"/>
      <c r="B168" s="17"/>
      <c r="C168" s="9"/>
      <c r="D168" s="73" t="s">
        <v>50</v>
      </c>
      <c r="E168" s="73"/>
      <c r="F168" s="74"/>
      <c r="G168" s="74"/>
      <c r="H168" s="439">
        <f>H100</f>
        <v>0</v>
      </c>
    </row>
    <row r="169" spans="1:37" s="2" customFormat="1" ht="18.75" x14ac:dyDescent="0.35">
      <c r="A169" s="1"/>
      <c r="B169" s="17"/>
      <c r="C169" s="9"/>
      <c r="D169" s="73" t="s">
        <v>160</v>
      </c>
      <c r="E169" s="73"/>
      <c r="F169" s="74"/>
      <c r="G169" s="74"/>
      <c r="H169" s="439">
        <f>SUM(H141)</f>
        <v>0</v>
      </c>
    </row>
    <row r="170" spans="1:37" s="2" customFormat="1" ht="37.5" x14ac:dyDescent="0.35">
      <c r="A170" s="1"/>
      <c r="B170" s="17"/>
      <c r="C170" s="9"/>
      <c r="D170" s="73" t="s">
        <v>163</v>
      </c>
      <c r="E170" s="73"/>
      <c r="F170" s="74"/>
      <c r="G170" s="74"/>
      <c r="H170" s="439">
        <f>H150</f>
        <v>0</v>
      </c>
    </row>
    <row r="171" spans="1:37" ht="36" customHeight="1" thickBot="1" x14ac:dyDescent="0.4">
      <c r="B171" s="166"/>
      <c r="C171" s="148"/>
      <c r="D171" s="328" t="s">
        <v>197</v>
      </c>
      <c r="E171" s="328"/>
      <c r="F171" s="328"/>
      <c r="G171" s="328"/>
      <c r="H171" s="329">
        <f>SUM( H163       )</f>
        <v>0</v>
      </c>
      <c r="AK171" s="2"/>
    </row>
    <row r="172" spans="1:37" s="2" customFormat="1" ht="19.5" thickBot="1" x14ac:dyDescent="0.4">
      <c r="A172" s="1"/>
      <c r="B172" s="330"/>
      <c r="C172" s="318"/>
      <c r="D172" s="380" t="s">
        <v>172</v>
      </c>
      <c r="E172" s="381"/>
      <c r="F172" s="381"/>
      <c r="G172" s="382"/>
      <c r="H172" s="319">
        <f>SUM(H165:H171)</f>
        <v>0</v>
      </c>
    </row>
    <row r="173" spans="1:37" ht="19.5" thickBot="1" x14ac:dyDescent="0.4">
      <c r="E173" s="224"/>
    </row>
    <row r="174" spans="1:37" ht="26.25" customHeight="1" thickBot="1" x14ac:dyDescent="0.4">
      <c r="A174" s="16"/>
      <c r="B174" s="48"/>
      <c r="C174" s="93"/>
      <c r="D174" s="377" t="s">
        <v>171</v>
      </c>
      <c r="E174" s="378"/>
      <c r="F174" s="378"/>
      <c r="G174" s="379"/>
      <c r="H174" s="126"/>
    </row>
    <row r="175" spans="1:37" ht="18.75" x14ac:dyDescent="0.35">
      <c r="A175" s="16"/>
      <c r="B175" s="40"/>
      <c r="C175" s="41"/>
      <c r="D175" s="94" t="s">
        <v>174</v>
      </c>
      <c r="E175" s="94"/>
      <c r="F175" s="95"/>
      <c r="G175" s="95"/>
      <c r="H175" s="214">
        <f>SUM(H73)</f>
        <v>0</v>
      </c>
    </row>
    <row r="176" spans="1:37" ht="19.5" thickBot="1" x14ac:dyDescent="0.4">
      <c r="A176" s="16"/>
      <c r="B176" s="47"/>
      <c r="C176" s="238"/>
      <c r="D176" s="328" t="s">
        <v>175</v>
      </c>
      <c r="E176" s="328"/>
      <c r="F176" s="331"/>
      <c r="G176" s="332"/>
      <c r="H176" s="333">
        <f>SUM(H172)</f>
        <v>0</v>
      </c>
    </row>
    <row r="177" spans="1:36" s="2" customFormat="1" ht="19.5" thickBot="1" x14ac:dyDescent="0.4">
      <c r="A177" s="1"/>
      <c r="B177" s="282"/>
      <c r="C177" s="283"/>
      <c r="D177" s="380" t="s">
        <v>176</v>
      </c>
      <c r="E177" s="381"/>
      <c r="F177" s="381"/>
      <c r="G177" s="382"/>
      <c r="H177" s="319">
        <f>SUM(H175:H176)</f>
        <v>0</v>
      </c>
    </row>
    <row r="178" spans="1:36" s="2" customFormat="1" ht="18.75" x14ac:dyDescent="0.35">
      <c r="A178" s="1"/>
      <c r="B178" s="66"/>
      <c r="C178" s="66"/>
      <c r="D178" s="67"/>
      <c r="E178" s="62"/>
      <c r="F178" s="18"/>
      <c r="G178" s="18"/>
      <c r="H178" s="128"/>
    </row>
    <row r="179" spans="1:36" x14ac:dyDescent="0.35">
      <c r="D179" s="63" t="s">
        <v>51</v>
      </c>
    </row>
    <row r="180" spans="1:36" ht="18.75" x14ac:dyDescent="0.35">
      <c r="A180" s="89"/>
      <c r="B180" s="90"/>
      <c r="C180" s="90"/>
      <c r="D180" s="91" t="s">
        <v>71</v>
      </c>
      <c r="E180" s="90"/>
      <c r="F180" s="92"/>
      <c r="G180" s="129"/>
      <c r="H180" s="130"/>
      <c r="I180"/>
      <c r="J180"/>
      <c r="K180"/>
      <c r="L180"/>
      <c r="M180"/>
      <c r="N180"/>
      <c r="O180"/>
      <c r="P180"/>
      <c r="Q180"/>
      <c r="R180"/>
      <c r="S180"/>
      <c r="T180"/>
      <c r="U180"/>
      <c r="V180"/>
      <c r="W180"/>
      <c r="X180"/>
      <c r="Y180"/>
      <c r="Z180"/>
      <c r="AA180"/>
      <c r="AB180"/>
      <c r="AC180"/>
      <c r="AD180"/>
      <c r="AE180"/>
      <c r="AF180"/>
      <c r="AG180"/>
      <c r="AH180"/>
      <c r="AI180"/>
      <c r="AJ180"/>
    </row>
    <row r="181" spans="1:36" ht="18.75" x14ac:dyDescent="0.35">
      <c r="A181" s="89"/>
      <c r="B181" s="90"/>
      <c r="C181" s="90"/>
      <c r="D181" s="91" t="s">
        <v>72</v>
      </c>
      <c r="E181" s="90"/>
      <c r="F181" s="92"/>
      <c r="G181" s="129"/>
      <c r="H181" s="130"/>
      <c r="I181"/>
      <c r="J181"/>
      <c r="K181"/>
      <c r="L181"/>
      <c r="M181"/>
      <c r="N181"/>
      <c r="O181"/>
      <c r="P181"/>
      <c r="Q181"/>
      <c r="R181"/>
      <c r="S181"/>
      <c r="T181"/>
      <c r="U181"/>
      <c r="V181"/>
      <c r="W181"/>
      <c r="X181"/>
      <c r="Y181"/>
      <c r="Z181"/>
      <c r="AA181"/>
      <c r="AB181"/>
      <c r="AC181"/>
      <c r="AD181"/>
      <c r="AE181"/>
      <c r="AF181"/>
      <c r="AG181"/>
      <c r="AH181"/>
      <c r="AI181"/>
      <c r="AJ181"/>
    </row>
    <row r="182" spans="1:36" ht="18.75" x14ac:dyDescent="0.35">
      <c r="A182" s="89"/>
      <c r="B182" s="90"/>
      <c r="C182" s="90"/>
      <c r="D182" s="91" t="s">
        <v>73</v>
      </c>
      <c r="E182" s="90"/>
      <c r="F182" s="92"/>
      <c r="G182" s="129"/>
      <c r="H182" s="130"/>
      <c r="I182"/>
      <c r="J182"/>
      <c r="K182"/>
      <c r="L182"/>
      <c r="M182"/>
      <c r="N182"/>
      <c r="O182"/>
      <c r="P182"/>
      <c r="Q182"/>
      <c r="R182"/>
      <c r="S182"/>
      <c r="T182"/>
      <c r="U182"/>
      <c r="V182"/>
      <c r="W182"/>
      <c r="X182"/>
      <c r="Y182"/>
      <c r="Z182"/>
      <c r="AA182"/>
      <c r="AB182"/>
      <c r="AC182"/>
      <c r="AD182"/>
      <c r="AE182"/>
      <c r="AF182"/>
      <c r="AG182"/>
      <c r="AH182"/>
      <c r="AI182"/>
      <c r="AJ182"/>
    </row>
  </sheetData>
  <mergeCells count="45">
    <mergeCell ref="B150:G150"/>
    <mergeCell ref="D172:G172"/>
    <mergeCell ref="D177:G177"/>
    <mergeCell ref="B163:G163"/>
    <mergeCell ref="D164:G164"/>
    <mergeCell ref="D174:G174"/>
    <mergeCell ref="B109:G109"/>
    <mergeCell ref="B115:G115"/>
    <mergeCell ref="B91:G91"/>
    <mergeCell ref="B100:G100"/>
    <mergeCell ref="B141:G141"/>
    <mergeCell ref="B140:G140"/>
    <mergeCell ref="B120:G120"/>
    <mergeCell ref="B121:G121"/>
    <mergeCell ref="B128:G128"/>
    <mergeCell ref="B134:G134"/>
    <mergeCell ref="B139:G139"/>
    <mergeCell ref="E30:G30"/>
    <mergeCell ref="D14:H14"/>
    <mergeCell ref="D15:H15"/>
    <mergeCell ref="D16:H16"/>
    <mergeCell ref="D17:H17"/>
    <mergeCell ref="D18:H18"/>
    <mergeCell ref="D19:H19"/>
    <mergeCell ref="B38:G38"/>
    <mergeCell ref="B47:G47"/>
    <mergeCell ref="B56:G56"/>
    <mergeCell ref="B65:G65"/>
    <mergeCell ref="B83:G83"/>
    <mergeCell ref="B76:H76"/>
    <mergeCell ref="D67:G67"/>
    <mergeCell ref="D73:G73"/>
    <mergeCell ref="D13:H13"/>
    <mergeCell ref="B1:H1"/>
    <mergeCell ref="B2:H2"/>
    <mergeCell ref="B3:H3"/>
    <mergeCell ref="D4:H4"/>
    <mergeCell ref="D5:H5"/>
    <mergeCell ref="D6:H6"/>
    <mergeCell ref="D7:H7"/>
    <mergeCell ref="D8:H8"/>
    <mergeCell ref="D9:H9"/>
    <mergeCell ref="D10:H10"/>
    <mergeCell ref="D11:H11"/>
    <mergeCell ref="D12:H12"/>
  </mergeCells>
  <phoneticPr fontId="18" type="noConversion"/>
  <pageMargins left="0.70866141732283472" right="0.70866141732283472" top="0.74803149606299213" bottom="0.74803149606299213" header="0.31496062992125984" footer="0.31496062992125984"/>
  <pageSetup paperSize="9" scale="56"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3" manualBreakCount="3">
    <brk id="19" max="7" man="1"/>
    <brk id="47" max="7" man="1"/>
    <brk id="56"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view="pageBreakPreview" zoomScale="82" zoomScaleNormal="100" zoomScaleSheetLayoutView="82" workbookViewId="0">
      <selection activeCell="P6" sqref="P6"/>
    </sheetView>
  </sheetViews>
  <sheetFormatPr defaultRowHeight="15.75" x14ac:dyDescent="0.25"/>
  <cols>
    <col min="1" max="1" width="6.28515625" customWidth="1"/>
    <col min="2" max="6" width="9.140625" style="20" customWidth="1"/>
    <col min="7" max="7" width="14.5703125" style="20" customWidth="1"/>
    <col min="8" max="8" width="23" style="131" customWidth="1"/>
    <col min="9" max="9" width="27.85546875" style="103" customWidth="1"/>
    <col min="10" max="10" width="22.140625" style="103" customWidth="1"/>
    <col min="13" max="13" width="9.5703125" bestFit="1"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2:10" ht="22.5" customHeight="1" thickBot="1" x14ac:dyDescent="0.3"/>
    <row r="2" spans="2:10" ht="93.75" customHeight="1" thickBot="1" x14ac:dyDescent="0.3">
      <c r="B2" s="420" t="s">
        <v>262</v>
      </c>
      <c r="C2" s="421"/>
      <c r="D2" s="421"/>
      <c r="E2" s="421"/>
      <c r="F2" s="421"/>
      <c r="G2" s="421"/>
      <c r="H2" s="421"/>
      <c r="I2" s="421"/>
      <c r="J2" s="422"/>
    </row>
    <row r="3" spans="2:10" ht="19.5" thickBot="1" x14ac:dyDescent="0.3">
      <c r="B3" s="423" t="s">
        <v>261</v>
      </c>
      <c r="C3" s="424"/>
      <c r="D3" s="424"/>
      <c r="E3" s="424"/>
      <c r="F3" s="424"/>
      <c r="G3" s="424"/>
      <c r="H3" s="424"/>
      <c r="I3" s="424"/>
      <c r="J3" s="425"/>
    </row>
    <row r="4" spans="2:10" ht="38.25" thickBot="1" x14ac:dyDescent="0.3">
      <c r="B4" s="426"/>
      <c r="C4" s="427"/>
      <c r="D4" s="427"/>
      <c r="E4" s="427"/>
      <c r="F4" s="427"/>
      <c r="G4" s="427"/>
      <c r="H4" s="132" t="s">
        <v>60</v>
      </c>
      <c r="I4" s="133" t="s">
        <v>275</v>
      </c>
      <c r="J4" s="134" t="s">
        <v>59</v>
      </c>
    </row>
    <row r="5" spans="2:10" ht="54" customHeight="1" x14ac:dyDescent="0.35">
      <c r="B5" s="430" t="s">
        <v>243</v>
      </c>
      <c r="C5" s="431"/>
      <c r="D5" s="431"/>
      <c r="E5" s="431"/>
      <c r="F5" s="431"/>
      <c r="G5" s="432"/>
      <c r="H5" s="135">
        <f>SUM('Општина Новаци'!H175)</f>
        <v>0</v>
      </c>
      <c r="I5" s="135">
        <f>H5*0.1</f>
        <v>0</v>
      </c>
      <c r="J5" s="136">
        <f>I5+H5</f>
        <v>0</v>
      </c>
    </row>
    <row r="6" spans="2:10" ht="54" customHeight="1" x14ac:dyDescent="0.35">
      <c r="B6" s="433" t="s">
        <v>244</v>
      </c>
      <c r="C6" s="434"/>
      <c r="D6" s="434"/>
      <c r="E6" s="434"/>
      <c r="F6" s="434"/>
      <c r="G6" s="435"/>
      <c r="H6" s="137">
        <f>SUM('Општина Новаци'!H176)</f>
        <v>0</v>
      </c>
      <c r="I6" s="137">
        <f>H6*0.1</f>
        <v>0</v>
      </c>
      <c r="J6" s="136">
        <f t="shared" ref="J6" si="0">I6+H6</f>
        <v>0</v>
      </c>
    </row>
    <row r="7" spans="2:10" ht="25.5" customHeight="1" x14ac:dyDescent="0.35">
      <c r="B7" s="436" t="s">
        <v>241</v>
      </c>
      <c r="C7" s="437"/>
      <c r="D7" s="437"/>
      <c r="E7" s="437"/>
      <c r="F7" s="437"/>
      <c r="G7" s="437"/>
      <c r="H7" s="320">
        <f>SUM(H5:H6)</f>
        <v>0</v>
      </c>
      <c r="I7" s="321">
        <f>SUM(I5:I6)</f>
        <v>0</v>
      </c>
      <c r="J7" s="322">
        <f>SUM(J5:J6)</f>
        <v>0</v>
      </c>
    </row>
    <row r="8" spans="2:10" ht="49.5" customHeight="1" x14ac:dyDescent="0.35">
      <c r="B8" s="433" t="s">
        <v>245</v>
      </c>
      <c r="C8" s="434"/>
      <c r="D8" s="434"/>
      <c r="E8" s="434"/>
      <c r="F8" s="434"/>
      <c r="G8" s="435"/>
      <c r="H8" s="137">
        <f>SUM('Општина Могила'!H158)</f>
        <v>0</v>
      </c>
      <c r="I8" s="137">
        <f>H8*0.1</f>
        <v>0</v>
      </c>
      <c r="J8" s="136">
        <f>I8+H8</f>
        <v>0</v>
      </c>
    </row>
    <row r="9" spans="2:10" ht="49.5" customHeight="1" x14ac:dyDescent="0.35">
      <c r="B9" s="433" t="s">
        <v>246</v>
      </c>
      <c r="C9" s="434"/>
      <c r="D9" s="434"/>
      <c r="E9" s="434"/>
      <c r="F9" s="434"/>
      <c r="G9" s="435"/>
      <c r="H9" s="323">
        <f>SUM('Општина Могила'!H159)</f>
        <v>0</v>
      </c>
      <c r="I9" s="137">
        <f>H9*0.1</f>
        <v>0</v>
      </c>
      <c r="J9" s="136">
        <f>I9+H9</f>
        <v>0</v>
      </c>
    </row>
    <row r="10" spans="2:10" ht="25.5" customHeight="1" x14ac:dyDescent="0.35">
      <c r="B10" s="436" t="s">
        <v>242</v>
      </c>
      <c r="C10" s="437"/>
      <c r="D10" s="437"/>
      <c r="E10" s="437"/>
      <c r="F10" s="437"/>
      <c r="G10" s="437"/>
      <c r="H10" s="320">
        <f>SUM(H8:H9)</f>
        <v>0</v>
      </c>
      <c r="I10" s="321">
        <f>SUM(I8:I9)</f>
        <v>0</v>
      </c>
      <c r="J10" s="322">
        <f>SUM(J8:J9)</f>
        <v>0</v>
      </c>
    </row>
    <row r="11" spans="2:10" ht="27" customHeight="1" thickBot="1" x14ac:dyDescent="0.4">
      <c r="B11" s="428" t="s">
        <v>147</v>
      </c>
      <c r="C11" s="429"/>
      <c r="D11" s="429"/>
      <c r="E11" s="429"/>
      <c r="F11" s="429"/>
      <c r="G11" s="429"/>
      <c r="H11" s="138">
        <f>SUM(H10,H7)</f>
        <v>0</v>
      </c>
      <c r="I11" s="138">
        <f>SUM(I10,I7)</f>
        <v>0</v>
      </c>
      <c r="J11" s="139">
        <f>I11+H11</f>
        <v>0</v>
      </c>
    </row>
    <row r="12" spans="2:10" ht="19.5" thickBot="1" x14ac:dyDescent="0.4">
      <c r="B12" s="417" t="s">
        <v>61</v>
      </c>
      <c r="C12" s="418"/>
      <c r="D12" s="418"/>
      <c r="E12" s="418"/>
      <c r="F12" s="418"/>
      <c r="G12" s="418"/>
      <c r="H12" s="418"/>
      <c r="I12" s="419"/>
      <c r="J12" s="139">
        <f>SUM(J11)</f>
        <v>0</v>
      </c>
    </row>
  </sheetData>
  <mergeCells count="11">
    <mergeCell ref="B12:I12"/>
    <mergeCell ref="B2:J2"/>
    <mergeCell ref="B3:J3"/>
    <mergeCell ref="B4:G4"/>
    <mergeCell ref="B11:G11"/>
    <mergeCell ref="B5:G5"/>
    <mergeCell ref="B6:G6"/>
    <mergeCell ref="B7:G7"/>
    <mergeCell ref="B8:G8"/>
    <mergeCell ref="B10:G10"/>
    <mergeCell ref="B9:G9"/>
  </mergeCells>
  <phoneticPr fontId="18" type="noConversion"/>
  <pageMargins left="0.70866141732283472" right="0.70866141732283472" top="0.74803149606299213" bottom="0.74803149606299213" header="0.31496062992125984" footer="0.31496062992125984"/>
  <pageSetup paperSize="9" scale="62" fitToHeight="0" orientation="portrait" r:id="rId1"/>
  <headerFooter>
    <oddHeader>&amp;CБАРАЊЕ ЗА ПОНУДИ - Тендер 3 - Дел…. - АНЕКС БР. 1
Реф. Бр.: LRCP-9034-MK-RFB-A.2.1.2 -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3 Дел ...&amp;R&amp;P/&amp;N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Општина Могила</vt:lpstr>
      <vt:lpstr>Општина Новаци</vt:lpstr>
      <vt:lpstr>Тендер7-Дел 2-Рекапитулар</vt:lpstr>
      <vt:lpstr>'Општина Могила'!Print_Area</vt:lpstr>
      <vt:lpstr>'Општина Новаци'!Print_Area</vt:lpstr>
      <vt:lpstr>'Тендер7-Дел 2-Рекапитулар'!Print_Area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Kostadin Sazdov</cp:lastModifiedBy>
  <cp:lastPrinted>2021-12-16T08:15:40Z</cp:lastPrinted>
  <dcterms:created xsi:type="dcterms:W3CDTF">2021-09-06T05:13:51Z</dcterms:created>
  <dcterms:modified xsi:type="dcterms:W3CDTF">2023-11-01T09:54:22Z</dcterms:modified>
</cp:coreProperties>
</file>